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ADDA3231-9B6E-4101-9217-EBB480CEA56B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H110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<sst xmlns="http://schemas.openxmlformats.org/spreadsheetml/2006/main" count="860" uniqueCount="604">
  <si>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</si>
  <si>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</si>
  <si>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</si>
  <si>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</si>
  <si>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</si>
  <si>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</si>
  <si>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</si>
  <si>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</si>
  <si>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</si>
  <si>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</si>
  <si>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</si>
  <si>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</si>
  <si>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</si>
  <si>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</si>
  <si>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</si>
  <si>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</si>
  <si>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</si>
  <si>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</si>
  <si>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</si>
  <si>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</si>
  <si>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</si>
  <si>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</si>
  <si>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</si>
  <si>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</si>
  <si>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</si>
  <si>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</si>
  <si>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</si>
  <si>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</si>
  <si>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</si>
  <si>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</si>
  <si>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</si>
  <si>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</si>
  <si>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</si>
  <si>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</si>
  <si>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</si>
  <si>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</si>
  <si>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</si>
  <si>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</si>
  <si>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</si>
  <si>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</si>
  <si>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</si>
  <si>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</si>
  <si>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</si>
  <si>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</si>
  <si>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</si>
  <si>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</si>
  <si>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</si>
  <si>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</si>
  <si>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</si>
  <si>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</si>
  <si>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</si>
  <si>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</si>
  <si>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</si>
  <si>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</si>
  <si>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</si>
  <si>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</si>
  <si>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</si>
  <si>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</si>
  <si>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</si>
  <si>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</si>
  <si>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</si>
  <si>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</si>
  <si>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</si>
  <si>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</si>
  <si>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</si>
  <si>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</si>
  <si>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</si>
  <si>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</si>
  <si>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</si>
  <si>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</si>
  <si>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</si>
  <si>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</si>
  <si>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</si>
  <si>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</si>
  <si>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</si>
  <si>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</si>
  <si>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</si>
  <si>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</si>
  <si>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</si>
  <si>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</si>
  <si>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</si>
  <si>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</si>
  <si>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</si>
  <si>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</si>
  <si>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</si>
  <si>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</si>
  <si>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</si>
  <si>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</si>
  <si>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</si>
  <si>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</si>
  <si>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</si>
  <si>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</si>
  <si>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</si>
  <si>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</si>
  <si>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</si>
  <si>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</si>
  <si>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</si>
  <si>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</si>
  <si>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</si>
  <si>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</si>
  <si>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</si>
  <si>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</si>
  <si>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</si>
  <si>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</si>
  <si>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</si>
  <si>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</si>
  <si>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</si>
  <si>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</si>
  <si>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</si>
  <si>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</si>
  <si>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</si>
  <si>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</si>
  <si>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</si>
  <si>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</si>
  <si>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</si>
  <si>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</si>
  <si>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</si>
  <si>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</si>
  <si>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</si>
  <si>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</si>
  <si>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</si>
  <si>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</si>
  <si>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</si>
  <si>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</si>
  <si>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</si>
  <si>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</si>
  <si>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</si>
  <si>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</si>
  <si>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</si>
  <si>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</si>
  <si>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</si>
  <si>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</si>
  <si>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</si>
  <si>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</si>
  <si>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</si>
  <si>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</si>
  <si>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</si>
  <si>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</si>
  <si>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</si>
  <si>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</si>
  <si>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</si>
  <si>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</si>
  <si>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</si>
  <si>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</si>
  <si>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</si>
  <si>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</si>
  <si>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</si>
  <si>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</si>
  <si>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</si>
  <si>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</si>
  <si>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</si>
  <si>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</si>
  <si>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</si>
  <si>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</si>
  <si>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</si>
  <si>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</si>
  <si>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</si>
  <si>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</si>
  <si>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</si>
  <si>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</si>
  <si>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</si>
  <si>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</si>
  <si>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</si>
  <si>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</si>
  <si>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</si>
  <si>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</si>
  <si>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</si>
  <si>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</si>
  <si>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</si>
  <si>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</si>
  <si>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</si>
  <si>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</si>
  <si>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</si>
  <si>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</si>
  <si>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</si>
  <si>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</si>
  <si>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</si>
  <si>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</si>
  <si>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</si>
  <si>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</si>
  <si>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</si>
  <si>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</si>
  <si>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</si>
  <si>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</si>
  <si>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</si>
  <si>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</si>
  <si>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</si>
  <si>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</si>
  <si>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</si>
  <si>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</si>
  <si>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</si>
  <si>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</si>
  <si>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</si>
  <si>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</si>
  <si>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</si>
  <si>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</si>
  <si>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</si>
  <si>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</si>
  <si>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</si>
  <si>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</si>
  <si>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</si>
  <si>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</si>
  <si>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</si>
  <si>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</si>
  <si>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</si>
  <si>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</si>
  <si>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</si>
  <si>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</si>
  <si>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</si>
  <si>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</si>
  <si>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</si>
  <si>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</si>
  <si>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</si>
  <si>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</si>
  <si>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</si>
  <si>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</si>
  <si>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</si>
  <si>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</si>
  <si>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</si>
  <si>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</si>
  <si>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</si>
  <si>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</si>
  <si>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</si>
  <si>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</si>
  <si>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</si>
  <si>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</si>
  <si>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</si>
  <si>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</si>
  <si>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</si>
  <si>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</si>
  <si>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</si>
  <si>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</si>
  <si>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</si>
  <si>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</si>
  <si>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</si>
  <si>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</si>
  <si>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</si>
  <si>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</si>
  <si>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</si>
  <si>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</si>
  <si>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</si>
  <si>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</si>
  <si>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</si>
  <si>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</si>
  <si>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</si>
  <si>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</si>
  <si>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</si>
  <si>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</si>
  <si>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</si>
  <si>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</si>
  <si>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</si>
  <si>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</si>
  <si>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</si>
  <si>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</si>
  <si>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</si>
  <si>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</si>
  <si>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</si>
  <si>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</si>
  <si>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</si>
  <si>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</si>
  <si>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</si>
  <si>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</si>
  <si>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</si>
  <si>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</si>
  <si>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</si>
  <si>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</si>
  <si>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</si>
  <si>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</si>
  <si>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</si>
  <si>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</si>
  <si>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</si>
  <si>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</si>
  <si>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</si>
  <si>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</si>
  <si>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</si>
  <si>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</si>
  <si>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</si>
  <si>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</si>
  <si>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</si>
  <si>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</si>
  <si>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</si>
  <si>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</si>
  <si>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</si>
  <si>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</si>
  <si>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</si>
  <si>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</si>
  <si>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</si>
  <si>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</si>
  <si>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</si>
  <si>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</si>
  <si>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</si>
  <si>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</si>
  <si>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</si>
  <si>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</si>
  <si>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</si>
  <si>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</si>
  <si>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</si>
  <si>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</si>
  <si>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</si>
  <si>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</si>
  <si>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</si>
  <si>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</si>
  <si>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</si>
  <si>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</si>
  <si>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</si>
  <si>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</si>
  <si>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</si>
  <si>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</si>
  <si>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</si>
  <si>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</si>
  <si>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</si>
  <si>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</si>
  <si>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</si>
  <si>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</si>
  <si>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</si>
  <si>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</si>
  <si>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</si>
  <si>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</si>
  <si>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</si>
  <si>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</si>
  <si>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</si>
  <si>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</si>
  <si>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</si>
  <si>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</si>
  <si>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</si>
  <si>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</si>
  <si>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</si>
  <si>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</si>
  <si>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</si>
  <si>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</si>
  <si>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</si>
  <si>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</si>
  <si>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</si>
  <si>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</si>
  <si>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</si>
  <si>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</si>
  <si>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</si>
  <si>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</si>
  <si>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</si>
  <si>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</si>
  <si>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</si>
  <si>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</si>
  <si>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</si>
  <si>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</si>
  <si>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</si>
  <si>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</si>
  <si>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</si>
  <si>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</si>
  <si>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</si>
  <si>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</si>
  <si>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</si>
  <si>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</si>
  <si>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</si>
  <si>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</si>
  <si>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</si>
  <si>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</si>
  <si>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</si>
  <si>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</si>
  <si>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</si>
  <si>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</si>
  <si>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</si>
  <si>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</si>
  <si>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</si>
  <si>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</si>
  <si>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</si>
  <si>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</si>
  <si>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</si>
  <si>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</si>
  <si>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</si>
  <si>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</si>
  <si>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</si>
  <si>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</si>
  <si>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</si>
  <si>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</si>
  <si>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</si>
  <si>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</si>
  <si>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</si>
  <si>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</si>
  <si>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</si>
  <si>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</si>
  <si>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</si>
  <si>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</si>
  <si>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</si>
  <si>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</si>
  <si>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</si>
  <si>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</si>
  <si>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</si>
  <si>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</si>
  <si>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</si>
  <si>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</si>
  <si>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</si>
  <si>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</si>
  <si>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</si>
  <si>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</si>
  <si>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</si>
  <si>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</si>
  <si>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</si>
  <si>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</si>
  <si>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</si>
  <si>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</si>
  <si>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</si>
  <si>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</si>
  <si>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</si>
  <si>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</si>
  <si>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</si>
  <si>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</si>
  <si>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</si>
  <si>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</si>
  <si>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</si>
  <si>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</si>
  <si>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</si>
  <si>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</si>
  <si>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</si>
  <si>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</si>
  <si>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</si>
  <si>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</si>
  <si>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</si>
  <si>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</si>
  <si>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</si>
  <si>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</si>
  <si>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</si>
  <si>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</si>
  <si>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</si>
  <si>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</si>
  <si>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</si>
  <si>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</si>
  <si>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</si>
  <si>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</si>
  <si>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</si>
  <si>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</si>
  <si>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</si>
  <si>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</si>
  <si>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</si>
  <si>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</si>
  <si>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</si>
  <si>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</si>
  <si>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</si>
  <si>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</si>
  <si>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</si>
  <si>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</si>
  <si>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</si>
  <si>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</si>
  <si>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</si>
  <si>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</si>
  <si>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</si>
  <si>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</si>
  <si>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</si>
  <si>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</si>
  <si>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</si>
  <si>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</si>
  <si>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</si>
  <si>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</si>
  <si>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</si>
  <si>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</si>
  <si>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</si>
  <si>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</si>
  <si>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</si>
  <si>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</si>
  <si>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</si>
  <si>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</si>
  <si>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</si>
  <si>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</si>
  <si>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</si>
  <si>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</si>
  <si>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</si>
  <si>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</si>
  <si>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</si>
  <si>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</si>
  <si>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</si>
  <si>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</si>
  <si>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</si>
  <si>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</si>
  <si>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</si>
  <si>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</si>
  <si>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</si>
  <si>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</si>
  <si>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</si>
  <si>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</si>
  <si>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</si>
  <si>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</si>
  <si>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</si>
  <si>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</si>
  <si>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</si>
  <si>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</si>
  <si>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</si>
  <si>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</si>
  <si>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</si>
  <si>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</si>
  <si>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</si>
  <si>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</si>
  <si>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</si>
  <si>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</si>
  <si>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</si>
  <si>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</si>
  <si>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</si>
  <si>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</si>
  <si>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</si>
  <si>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</si>
  <si>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</si>
  <si>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</si>
  <si>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</si>
  <si>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</si>
  <si>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</si>
  <si>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</si>
  <si>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</si>
  <si>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</si>
  <si>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</si>
  <si>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</si>
  <si>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</si>
  <si>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</si>
  <si>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</si>
  <si>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</si>
  <si>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</si>
  <si>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</si>
  <si>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</si>
  <si>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</si>
  <si>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</si>
  <si>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</si>
  <si>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</si>
  <si>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</si>
  <si>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</si>
  <si>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</si>
  <si>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</si>
  <si>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</si>
  <si>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</si>
  <si>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</si>
  <si>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</si>
  <si>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</si>
  <si>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</si>
  <si>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</si>
  <si>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</si>
  <si>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</si>
  <si>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</si>
  <si>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</si>
  <si>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</si>
  <si>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</si>
  <si>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</si>
  <si>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</si>
  <si>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</si>
  <si>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</si>
  <si>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</si>
  <si>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</si>
  <si>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</si>
  <si>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</si>
  <si>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</si>
  <si>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</si>
  <si>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</si>
  <si>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</si>
  <si>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</si>
  <si>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</si>
  <si>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</si>
  <si>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</si>
  <si>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</si>
  <si>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</si>
  <si>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</si>
  <si>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</si>
  <si>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</si>
  <si>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</si>
  <si>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</si>
  <si>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</si>
  <si>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</si>
  <si>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</si>
  <si>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</si>
  <si>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</si>
  <si>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</si>
  <si>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</si>
  <si>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</si>
  <si>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</si>
  <si>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</si>
  <si>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</si>
  <si>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</si>
  <si>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</si>
  <si>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</si>
  <si>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</si>
  <si>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</si>
  <si>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</si>
  <si>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</si>
  <si>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</si>
  <si>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</si>
  <si>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</si>
  <si>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</si>
  <si>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</si>
  <si>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</si>
  <si>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</si>
  <si>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</si>
  <si>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</si>
  <si>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</si>
  <si>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</si>
  <si>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</si>
  <si>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</si>
  <si>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</si>
  <si>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</si>
  <si>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</si>
  <si>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</si>
  <si>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</si>
  <si>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</si>
  <si>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</si>
  <si>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</si>
  <si>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</si>
  <si>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</si>
  <si>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Santiago Maravatío, Guanajuato.</t>
  </si>
  <si>
    <t>Del 1 de Enero al 30 de Junio de 2025</t>
  </si>
  <si>
    <t>Cuentas de Orden Presupuestarios de Ingresos</t>
  </si>
  <si>
    <t>Cuentas de Orden Presupuestarios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</si>
</sst>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2B956F"/>
      <name val="Arial"/>
      <family val="2"/>
    </font>
    <font>
      <b/>
      <sz val="11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1" xfId="13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7" fillId="3" borderId="0" xfId="9" applyFont="1" applyFill="1" applyAlignment="1">
      <alignment horizontal="right" vertical="center"/>
    </xf>
    <xf numFmtId="0" fontId="18" fillId="3" borderId="0" xfId="9" applyFont="1" applyFill="1" applyAlignment="1">
      <alignment horizontal="left" vertical="center"/>
    </xf>
    <xf numFmtId="0" fontId="19" fillId="0" borderId="0" xfId="9" applyFont="1"/>
    <xf numFmtId="0" fontId="20" fillId="3" borderId="0" xfId="9" applyFont="1" applyFill="1"/>
    <xf numFmtId="0" fontId="20" fillId="4" borderId="0" xfId="9" applyFont="1" applyFill="1" applyAlignment="1">
      <alignment horizontal="center" vertical="center"/>
    </xf>
    <xf numFmtId="0" fontId="20" fillId="4" borderId="0" xfId="9" applyFont="1" applyFill="1"/>
    <xf numFmtId="0" fontId="21" fillId="5" borderId="0" xfId="9" applyFont="1" applyFill="1"/>
    <xf numFmtId="0" fontId="17" fillId="0" borderId="0" xfId="9" applyFont="1" applyAlignment="1">
      <alignment horizontal="center"/>
    </xf>
    <xf numFmtId="0" fontId="17" fillId="0" borderId="0" xfId="9" applyFont="1"/>
    <xf numFmtId="4" fontId="19" fillId="0" borderId="0" xfId="9" applyNumberFormat="1" applyFont="1"/>
    <xf numFmtId="3" fontId="19" fillId="0" borderId="0" xfId="9" applyNumberFormat="1" applyFont="1"/>
    <xf numFmtId="0" fontId="17" fillId="7" borderId="2" xfId="13" applyFont="1" applyFill="1" applyBorder="1" applyAlignment="1">
      <alignment horizontal="center" vertical="center"/>
    </xf>
    <xf numFmtId="0" fontId="18" fillId="7" borderId="1" xfId="9" applyFont="1" applyFill="1" applyBorder="1" applyAlignment="1">
      <alignment horizontal="center" vertical="center"/>
    </xf>
    <xf numFmtId="0" fontId="23" fillId="0" borderId="1" xfId="13" applyFont="1" applyBorder="1" applyAlignment="1">
      <alignment horizontal="left" vertical="center" indent="1"/>
    </xf>
    <xf numFmtId="4" fontId="19" fillId="0" borderId="1" xfId="13" applyNumberFormat="1" applyFont="1" applyBorder="1" applyAlignment="1">
      <alignment horizontal="right" vertical="center" wrapText="1" indent="1"/>
    </xf>
    <xf numFmtId="0" fontId="23" fillId="0" borderId="11" xfId="13" applyFont="1" applyBorder="1" applyAlignment="1">
      <alignment horizontal="left" vertical="center" indent="1"/>
    </xf>
    <xf numFmtId="4" fontId="19" fillId="0" borderId="11" xfId="13" applyNumberFormat="1" applyFont="1" applyBorder="1" applyAlignment="1">
      <alignment horizontal="right" vertical="center" wrapText="1" indent="1"/>
    </xf>
    <xf numFmtId="0" fontId="19" fillId="0" borderId="0" xfId="13" applyFont="1" applyAlignment="1">
      <alignment horizontal="left" vertical="center"/>
    </xf>
    <xf numFmtId="4" fontId="19" fillId="0" borderId="0" xfId="13" applyNumberFormat="1" applyFont="1" applyAlignment="1">
      <alignment horizontal="right" vertical="center" indent="1"/>
    </xf>
    <xf numFmtId="0" fontId="17" fillId="7" borderId="14" xfId="13" applyFont="1" applyFill="1" applyBorder="1" applyAlignment="1">
      <alignment horizontal="center" vertical="center"/>
    </xf>
    <xf numFmtId="4" fontId="19" fillId="0" borderId="12" xfId="13" applyNumberFormat="1" applyFont="1" applyBorder="1" applyAlignment="1">
      <alignment horizontal="right" vertical="center" wrapText="1" indent="1"/>
    </xf>
    <xf numFmtId="0" fontId="19" fillId="0" borderId="0" xfId="8" applyFont="1"/>
    <xf numFmtId="0" fontId="25" fillId="3" borderId="0" xfId="8" applyFont="1" applyFill="1" applyAlignment="1">
      <alignment horizontal="right" vertical="center"/>
    </xf>
    <xf numFmtId="0" fontId="24" fillId="3" borderId="0" xfId="8" applyFont="1" applyFill="1" applyAlignment="1">
      <alignment horizontal="left" vertical="center"/>
    </xf>
    <xf numFmtId="0" fontId="26" fillId="0" borderId="0" xfId="8" applyFont="1" applyAlignment="1">
      <alignment vertical="center"/>
    </xf>
    <xf numFmtId="0" fontId="27" fillId="4" borderId="0" xfId="8" applyFont="1" applyFill="1" applyAlignment="1">
      <alignment horizontal="center" vertical="center"/>
    </xf>
    <xf numFmtId="0" fontId="27" fillId="4" borderId="0" xfId="8" applyFont="1" applyFill="1"/>
    <xf numFmtId="0" fontId="26" fillId="0" borderId="0" xfId="8" applyFont="1"/>
    <xf numFmtId="0" fontId="28" fillId="5" borderId="0" xfId="8" applyFont="1" applyFill="1"/>
    <xf numFmtId="0" fontId="26" fillId="0" borderId="0" xfId="8" applyFont="1" applyAlignment="1">
      <alignment horizontal="center"/>
    </xf>
    <xf numFmtId="4" fontId="26" fillId="0" borderId="0" xfId="8" applyNumberFormat="1" applyFont="1"/>
    <xf numFmtId="3" fontId="26" fillId="0" borderId="0" xfId="8" applyNumberFormat="1" applyFont="1"/>
    <xf numFmtId="4" fontId="26" fillId="2" borderId="0" xfId="8" applyNumberFormat="1" applyFont="1" applyFill="1"/>
    <xf numFmtId="0" fontId="28" fillId="6" borderId="0" xfId="8" applyFont="1" applyFill="1"/>
    <xf numFmtId="0" fontId="27" fillId="8" borderId="0" xfId="0" applyFont="1" applyFill="1"/>
    <xf numFmtId="0" fontId="28" fillId="9" borderId="0" xfId="0" applyFont="1" applyFill="1"/>
    <xf numFmtId="0" fontId="28" fillId="10" borderId="0" xfId="0" applyFont="1" applyFill="1"/>
    <xf numFmtId="0" fontId="26" fillId="0" borderId="0" xfId="0" applyFont="1" applyAlignment="1">
      <alignment horizontal="center"/>
    </xf>
    <xf numFmtId="0" fontId="26" fillId="0" borderId="0" xfId="0" applyFont="1"/>
    <xf numFmtId="4" fontId="26" fillId="0" borderId="0" xfId="0" applyNumberFormat="1" applyFont="1"/>
    <xf numFmtId="3" fontId="26" fillId="0" borderId="0" xfId="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4" fillId="3" borderId="0" xfId="8" applyFont="1" applyFill="1" applyAlignment="1">
      <alignment horizontal="center" vertical="center"/>
    </xf>
    <xf numFmtId="0" fontId="24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22" fillId="7" borderId="1" xfId="13" applyFont="1" applyFill="1" applyBorder="1" applyAlignment="1">
      <alignment horizontal="center" vertical="center"/>
    </xf>
    <xf numFmtId="0" fontId="17" fillId="3" borderId="0" xfId="9" applyFont="1" applyFill="1" applyAlignment="1">
      <alignment horizontal="center" vertical="center"/>
    </xf>
    <xf numFmtId="0" fontId="17" fillId="3" borderId="0" xfId="9" applyFont="1" applyFill="1" applyAlignment="1">
      <alignment vertical="center"/>
    </xf>
    <xf numFmtId="0" fontId="17" fillId="3" borderId="0" xfId="9" applyFont="1" applyFill="1" applyAlignment="1">
      <alignment horizontal="center"/>
    </xf>
    <xf numFmtId="0" fontId="17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0</xdr:row>
      <xdr:rowOff>236219</xdr:rowOff>
    </xdr:from>
    <xdr:to>
      <xdr:col>1</xdr:col>
      <xdr:colOff>4610100</xdr:colOff>
      <xdr:row>3</xdr:row>
      <xdr:rowOff>307190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24FB4EF-2341-4F9F-B9A6-3D19FBAE62E6}"/>
            </a:ext>
          </a:extLst>
        </xdr:cNvPr>
        <xdr:cNvGrpSpPr/>
      </xdr:nvGrpSpPr>
      <xdr:grpSpPr>
        <a:xfrm>
          <a:off x="716280" y="236219"/>
          <a:ext cx="4899660" cy="954891"/>
          <a:chOff x="0" y="-53341"/>
          <a:chExt cx="4899660" cy="95489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26180" y="-53341"/>
            <a:ext cx="1173480" cy="95489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198120</xdr:colOff>
      <xdr:row>47</xdr:row>
      <xdr:rowOff>106680</xdr:rowOff>
    </xdr:from>
    <xdr:to>
      <xdr:col>1</xdr:col>
      <xdr:colOff>4922520</xdr:colOff>
      <xdr:row>53</xdr:row>
      <xdr:rowOff>24765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9E51F517-806E-4D30-9D21-A8A28F218E9C}"/>
            </a:ext>
          </a:extLst>
        </xdr:cNvPr>
        <xdr:cNvSpPr txBox="1">
          <a:spLocks noChangeArrowheads="1"/>
        </xdr:cNvSpPr>
      </xdr:nvSpPr>
      <xdr:spPr bwMode="auto">
        <a:xfrm>
          <a:off x="198120" y="6949440"/>
          <a:ext cx="573024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</xdr:colOff>
      <xdr:row>0</xdr:row>
      <xdr:rowOff>45720</xdr:rowOff>
    </xdr:from>
    <xdr:to>
      <xdr:col>2</xdr:col>
      <xdr:colOff>633194</xdr:colOff>
      <xdr:row>3</xdr:row>
      <xdr:rowOff>206544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31BD0AB-2B5C-444A-9695-2F4FC27918DF}"/>
            </a:ext>
          </a:extLst>
        </xdr:cNvPr>
        <xdr:cNvGrpSpPr/>
      </xdr:nvGrpSpPr>
      <xdr:grpSpPr>
        <a:xfrm>
          <a:off x="411480" y="45720"/>
          <a:ext cx="6599654" cy="869484"/>
          <a:chOff x="411480" y="-190500"/>
          <a:chExt cx="6599654" cy="869484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480" y="-182881"/>
            <a:ext cx="1371600" cy="8618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43600" y="-190500"/>
            <a:ext cx="1067534" cy="8686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533400</xdr:colOff>
      <xdr:row>218</xdr:row>
      <xdr:rowOff>0</xdr:rowOff>
    </xdr:from>
    <xdr:to>
      <xdr:col>2</xdr:col>
      <xdr:colOff>281940</xdr:colOff>
      <xdr:row>223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C46042E-DD2C-4EFE-96BA-C85E867832B2}"/>
            </a:ext>
          </a:extLst>
        </xdr:cNvPr>
        <xdr:cNvSpPr txBox="1">
          <a:spLocks noChangeArrowheads="1"/>
        </xdr:cNvSpPr>
      </xdr:nvSpPr>
      <xdr:spPr bwMode="auto">
        <a:xfrm>
          <a:off x="533400" y="303504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1945489</xdr:colOff>
      <xdr:row>0</xdr:row>
      <xdr:rowOff>363219</xdr:rowOff>
    </xdr:from>
    <xdr:to>
      <xdr:col>5</xdr:col>
      <xdr:colOff>762000</xdr:colOff>
      <xdr:row>3</xdr:row>
      <xdr:rowOff>338666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05C73E1-D975-4DE4-BFBE-714EBB7D8399}"/>
            </a:ext>
          </a:extLst>
        </xdr:cNvPr>
        <xdr:cNvGrpSpPr/>
      </xdr:nvGrpSpPr>
      <xdr:grpSpPr>
        <a:xfrm>
          <a:off x="2631289" y="363219"/>
          <a:ext cx="7604911" cy="1194647"/>
          <a:chOff x="-632611" y="-17781"/>
          <a:chExt cx="7604911" cy="119464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32611" y="0"/>
            <a:ext cx="1859431" cy="116840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4180" y="-17781"/>
            <a:ext cx="1468120" cy="1194647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546100</xdr:colOff>
      <xdr:row>177</xdr:row>
      <xdr:rowOff>12700</xdr:rowOff>
    </xdr:from>
    <xdr:to>
      <xdr:col>4</xdr:col>
      <xdr:colOff>1219200</xdr:colOff>
      <xdr:row>185</xdr:row>
      <xdr:rowOff>88900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49AC7C1-9C74-4C12-B463-3F47299994A0}"/>
            </a:ext>
          </a:extLst>
        </xdr:cNvPr>
        <xdr:cNvSpPr txBox="1">
          <a:spLocks noChangeArrowheads="1"/>
        </xdr:cNvSpPr>
      </xdr:nvSpPr>
      <xdr:spPr bwMode="auto">
        <a:xfrm>
          <a:off x="546100" y="32359600"/>
          <a:ext cx="8229600" cy="1092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6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6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6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251460</xdr:rowOff>
    </xdr:from>
    <xdr:to>
      <xdr:col>2</xdr:col>
      <xdr:colOff>1508759</xdr:colOff>
      <xdr:row>4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B25F236-2CAA-47E5-AA11-BB767AC4930C}"/>
            </a:ext>
          </a:extLst>
        </xdr:cNvPr>
        <xdr:cNvGrpSpPr/>
      </xdr:nvGrpSpPr>
      <xdr:grpSpPr>
        <a:xfrm>
          <a:off x="304800" y="251460"/>
          <a:ext cx="5539739" cy="838200"/>
          <a:chOff x="0" y="-15240"/>
          <a:chExt cx="5424807" cy="7861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8180" y="-15240"/>
            <a:ext cx="936627" cy="76215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792480</xdr:colOff>
      <xdr:row>33</xdr:row>
      <xdr:rowOff>15240</xdr:rowOff>
    </xdr:from>
    <xdr:to>
      <xdr:col>3</xdr:col>
      <xdr:colOff>1013460</xdr:colOff>
      <xdr:row>38</xdr:row>
      <xdr:rowOff>62865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AB4C85B5-E908-4033-A2C9-F5D6E2A7AC2B}"/>
            </a:ext>
          </a:extLst>
        </xdr:cNvPr>
        <xdr:cNvSpPr txBox="1">
          <a:spLocks noChangeArrowheads="1"/>
        </xdr:cNvSpPr>
      </xdr:nvSpPr>
      <xdr:spPr bwMode="auto">
        <a:xfrm>
          <a:off x="792480" y="48615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0</xdr:row>
      <xdr:rowOff>129540</xdr:rowOff>
    </xdr:from>
    <xdr:to>
      <xdr:col>3</xdr:col>
      <xdr:colOff>106680</xdr:colOff>
      <xdr:row>4</xdr:row>
      <xdr:rowOff>3138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FD8A2A6-F052-4E7F-A77A-D91C26417474}"/>
            </a:ext>
          </a:extLst>
        </xdr:cNvPr>
        <xdr:cNvGrpSpPr/>
      </xdr:nvGrpSpPr>
      <xdr:grpSpPr>
        <a:xfrm>
          <a:off x="518160" y="129540"/>
          <a:ext cx="5867400" cy="818478"/>
          <a:chOff x="0" y="-45720"/>
          <a:chExt cx="5867400" cy="818478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61560" y="-45720"/>
            <a:ext cx="1005840" cy="81847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731520</xdr:colOff>
      <xdr:row>150</xdr:row>
      <xdr:rowOff>15240</xdr:rowOff>
    </xdr:from>
    <xdr:to>
      <xdr:col>3</xdr:col>
      <xdr:colOff>579120</xdr:colOff>
      <xdr:row>155</xdr:row>
      <xdr:rowOff>62865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B9E9F75D-32DE-4D1F-AD3F-653B9B17072A}"/>
            </a:ext>
          </a:extLst>
        </xdr:cNvPr>
        <xdr:cNvSpPr txBox="1">
          <a:spLocks noChangeArrowheads="1"/>
        </xdr:cNvSpPr>
      </xdr:nvSpPr>
      <xdr:spPr bwMode="auto">
        <a:xfrm>
          <a:off x="731520" y="198729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7620</xdr:rowOff>
    </xdr:from>
    <xdr:to>
      <xdr:col>2</xdr:col>
      <xdr:colOff>1318260</xdr:colOff>
      <xdr:row>3</xdr:row>
      <xdr:rowOff>227106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0FD50B4-1F34-4F2D-9164-DDF7DCAD8A2F}"/>
            </a:ext>
          </a:extLst>
        </xdr:cNvPr>
        <xdr:cNvGrpSpPr/>
      </xdr:nvGrpSpPr>
      <xdr:grpSpPr>
        <a:xfrm>
          <a:off x="213360" y="7620"/>
          <a:ext cx="6461760" cy="905286"/>
          <a:chOff x="213360" y="-449580"/>
          <a:chExt cx="6461760" cy="90528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3360" y="-35052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62600" y="-449580"/>
            <a:ext cx="1112520" cy="905286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251460</xdr:colOff>
      <xdr:row>26</xdr:row>
      <xdr:rowOff>68580</xdr:rowOff>
    </xdr:from>
    <xdr:to>
      <xdr:col>2</xdr:col>
      <xdr:colOff>1021080</xdr:colOff>
      <xdr:row>31</xdr:row>
      <xdr:rowOff>116205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422F01E0-F602-43BD-B9C9-AA77D0539CA9}"/>
            </a:ext>
          </a:extLst>
        </xdr:cNvPr>
        <xdr:cNvSpPr txBox="1">
          <a:spLocks noChangeArrowheads="1"/>
        </xdr:cNvSpPr>
      </xdr:nvSpPr>
      <xdr:spPr bwMode="auto">
        <a:xfrm>
          <a:off x="251460" y="39319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184160</xdr:colOff>
      <xdr:row>0</xdr:row>
      <xdr:rowOff>281940</xdr:rowOff>
    </xdr:from>
    <xdr:to>
      <xdr:col>2</xdr:col>
      <xdr:colOff>1044674</xdr:colOff>
      <xdr:row>3</xdr:row>
      <xdr:rowOff>160020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9D700-CE75-49C5-AEDE-3B922D44F1E9}"/>
            </a:ext>
          </a:extLst>
        </xdr:cNvPr>
        <xdr:cNvGrpSpPr/>
      </xdr:nvGrpSpPr>
      <xdr:grpSpPr>
        <a:xfrm>
          <a:off x="184160" y="281940"/>
          <a:ext cx="5912574" cy="868680"/>
          <a:chOff x="184160" y="-365760"/>
          <a:chExt cx="5912574" cy="86868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160" y="-365760"/>
            <a:ext cx="1370320" cy="86106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29200" y="-365760"/>
            <a:ext cx="1067534" cy="8686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99060</xdr:colOff>
      <xdr:row>44</xdr:row>
      <xdr:rowOff>121920</xdr:rowOff>
    </xdr:from>
    <xdr:to>
      <xdr:col>2</xdr:col>
      <xdr:colOff>1173480</xdr:colOff>
      <xdr:row>50</xdr:row>
      <xdr:rowOff>40005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FAFB05C-16F8-4D73-8BE7-26A20ADB30A0}"/>
            </a:ext>
          </a:extLst>
        </xdr:cNvPr>
        <xdr:cNvSpPr txBox="1">
          <a:spLocks noChangeArrowheads="1"/>
        </xdr:cNvSpPr>
      </xdr:nvSpPr>
      <xdr:spPr bwMode="auto">
        <a:xfrm>
          <a:off x="99060" y="665988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517931</xdr:colOff>
      <xdr:row>0</xdr:row>
      <xdr:rowOff>74051</xdr:rowOff>
    </xdr:from>
    <xdr:to>
      <xdr:col>4</xdr:col>
      <xdr:colOff>1592383</xdr:colOff>
      <xdr:row>3</xdr:row>
      <xdr:rowOff>185615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A743F8E-7F7B-4B23-B2CD-C99884E9EDF5}"/>
            </a:ext>
          </a:extLst>
        </xdr:cNvPr>
        <xdr:cNvGrpSpPr/>
      </xdr:nvGrpSpPr>
      <xdr:grpSpPr>
        <a:xfrm>
          <a:off x="1201777" y="74051"/>
          <a:ext cx="8586991" cy="1313179"/>
          <a:chOff x="-654377" y="-131103"/>
          <a:chExt cx="8586991" cy="131317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54377" y="-1"/>
            <a:ext cx="1881197" cy="1182077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5541" y="-131103"/>
            <a:ext cx="1597073" cy="129957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273537</xdr:colOff>
      <xdr:row>61</xdr:row>
      <xdr:rowOff>29307</xdr:rowOff>
    </xdr:from>
    <xdr:to>
      <xdr:col>3</xdr:col>
      <xdr:colOff>869462</xdr:colOff>
      <xdr:row>67</xdr:row>
      <xdr:rowOff>78154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FC81601-01D9-43B8-84AA-12E9B54CECD9}"/>
            </a:ext>
          </a:extLst>
        </xdr:cNvPr>
        <xdr:cNvSpPr txBox="1">
          <a:spLocks noChangeArrowheads="1"/>
        </xdr:cNvSpPr>
      </xdr:nvSpPr>
      <xdr:spPr bwMode="auto">
        <a:xfrm>
          <a:off x="273537" y="9886461"/>
          <a:ext cx="7170617" cy="9085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4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46" activePane="bottomLeft" state="frozen"/>
      <selection activeCell="A14" sqref="A14:B14"/>
      <selection pane="bottomLeft" sqref="A1:D54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24" customHeight="1" x14ac:dyDescent="0.2">
      <c r="A1" s="183" t="s">
        <v>600</v>
      </c>
      <c r="B1" s="184"/>
      <c r="C1" s="91" t="s">
        <v>495</v>
      </c>
      <c r="D1" s="92">
        <v>2025</v>
      </c>
    </row>
    <row r="2" spans="1:4" ht="22.8" customHeight="1" x14ac:dyDescent="0.2">
      <c r="A2" s="185" t="s">
        <v>494</v>
      </c>
      <c r="B2" s="186"/>
      <c r="C2" s="10" t="s">
        <v>496</v>
      </c>
      <c r="D2" s="93" t="s">
        <v>501</v>
      </c>
    </row>
    <row r="3" spans="1:4" ht="22.8" customHeight="1" x14ac:dyDescent="0.2">
      <c r="A3" s="187" t="s">
        <v>601</v>
      </c>
      <c r="B3" s="188"/>
      <c r="C3" s="10" t="s">
        <v>497</v>
      </c>
      <c r="D3" s="94">
        <v>2</v>
      </c>
    </row>
    <row r="4" spans="1:4" ht="25.2" customHeight="1" x14ac:dyDescent="0.2">
      <c r="A4" s="189" t="s">
        <v>516</v>
      </c>
      <c r="B4" s="190"/>
      <c r="C4" s="190"/>
      <c r="D4" s="191"/>
    </row>
    <row r="5" spans="1:4" ht="15" customHeight="1" x14ac:dyDescent="0.2">
      <c r="A5" s="80" t="s">
        <v>29</v>
      </c>
      <c r="B5" s="79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2" t="s">
        <v>480</v>
      </c>
      <c r="B10" s="33" t="s">
        <v>555</v>
      </c>
    </row>
    <row r="11" spans="1:4" x14ac:dyDescent="0.2">
      <c r="A11" s="32" t="s">
        <v>481</v>
      </c>
      <c r="B11" s="33" t="s">
        <v>277</v>
      </c>
    </row>
    <row r="12" spans="1:4" x14ac:dyDescent="0.2">
      <c r="A12" s="32" t="s">
        <v>1</v>
      </c>
      <c r="B12" s="33" t="s">
        <v>2</v>
      </c>
    </row>
    <row r="13" spans="1:4" x14ac:dyDescent="0.2">
      <c r="A13" s="32" t="s">
        <v>3</v>
      </c>
      <c r="B13" s="33" t="s">
        <v>4</v>
      </c>
    </row>
    <row r="14" spans="1:4" x14ac:dyDescent="0.2">
      <c r="A14" s="32" t="s">
        <v>5</v>
      </c>
      <c r="B14" s="33" t="s">
        <v>6</v>
      </c>
    </row>
    <row r="15" spans="1:4" x14ac:dyDescent="0.2">
      <c r="A15" s="32" t="s">
        <v>82</v>
      </c>
      <c r="B15" s="33" t="s">
        <v>489</v>
      </c>
    </row>
    <row r="16" spans="1:4" x14ac:dyDescent="0.2">
      <c r="A16" s="32" t="s">
        <v>7</v>
      </c>
      <c r="B16" s="33" t="s">
        <v>490</v>
      </c>
    </row>
    <row r="17" spans="1:2" x14ac:dyDescent="0.2">
      <c r="A17" s="32" t="s">
        <v>8</v>
      </c>
      <c r="B17" s="33" t="s">
        <v>81</v>
      </c>
    </row>
    <row r="18" spans="1:2" x14ac:dyDescent="0.2">
      <c r="A18" s="32" t="s">
        <v>9</v>
      </c>
      <c r="B18" s="33" t="s">
        <v>10</v>
      </c>
    </row>
    <row r="19" spans="1:2" x14ac:dyDescent="0.2">
      <c r="A19" s="32" t="s">
        <v>11</v>
      </c>
      <c r="B19" s="33" t="s">
        <v>12</v>
      </c>
    </row>
    <row r="20" spans="1:2" x14ac:dyDescent="0.2">
      <c r="A20" s="32" t="s">
        <v>13</v>
      </c>
      <c r="B20" s="33" t="s">
        <v>14</v>
      </c>
    </row>
    <row r="21" spans="1:2" x14ac:dyDescent="0.2">
      <c r="A21" s="32" t="s">
        <v>15</v>
      </c>
      <c r="B21" s="33" t="s">
        <v>16</v>
      </c>
    </row>
    <row r="22" spans="1:2" x14ac:dyDescent="0.2">
      <c r="A22" s="32" t="s">
        <v>17</v>
      </c>
      <c r="B22" s="33" t="s">
        <v>491</v>
      </c>
    </row>
    <row r="23" spans="1:2" x14ac:dyDescent="0.2">
      <c r="A23" s="32" t="s">
        <v>18</v>
      </c>
      <c r="B23" s="33" t="s">
        <v>19</v>
      </c>
    </row>
    <row r="24" spans="1:2" x14ac:dyDescent="0.2">
      <c r="A24" s="32" t="s">
        <v>20</v>
      </c>
      <c r="B24" s="33" t="s">
        <v>114</v>
      </c>
    </row>
    <row r="25" spans="1:2" x14ac:dyDescent="0.2">
      <c r="A25" s="32" t="s">
        <v>21</v>
      </c>
      <c r="B25" s="33" t="s">
        <v>583</v>
      </c>
    </row>
    <row r="26" spans="1:2" x14ac:dyDescent="0.2">
      <c r="A26" s="32" t="s">
        <v>585</v>
      </c>
      <c r="B26" s="33" t="s">
        <v>586</v>
      </c>
    </row>
    <row r="27" spans="1:2" x14ac:dyDescent="0.2">
      <c r="A27" s="32" t="s">
        <v>584</v>
      </c>
      <c r="B27" s="33" t="s">
        <v>587</v>
      </c>
    </row>
    <row r="28" spans="1:2" x14ac:dyDescent="0.2">
      <c r="A28" s="32" t="s">
        <v>22</v>
      </c>
      <c r="B28" s="33" t="s">
        <v>23</v>
      </c>
    </row>
    <row r="29" spans="1:2" x14ac:dyDescent="0.2">
      <c r="A29" s="32" t="s">
        <v>24</v>
      </c>
      <c r="B29" s="33" t="s">
        <v>25</v>
      </c>
    </row>
    <row r="30" spans="1:2" x14ac:dyDescent="0.2">
      <c r="A30" s="32" t="s">
        <v>26</v>
      </c>
      <c r="B30" s="33" t="s">
        <v>591</v>
      </c>
    </row>
    <row r="31" spans="1:2" x14ac:dyDescent="0.2">
      <c r="A31" s="32" t="s">
        <v>27</v>
      </c>
      <c r="B31" s="33" t="s">
        <v>592</v>
      </c>
    </row>
    <row r="32" spans="1:2" x14ac:dyDescent="0.2">
      <c r="A32" s="32" t="s">
        <v>38</v>
      </c>
      <c r="B32" s="33" t="s">
        <v>593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2" t="s">
        <v>36</v>
      </c>
      <c r="B35" s="33" t="s">
        <v>31</v>
      </c>
    </row>
    <row r="36" spans="1:2" x14ac:dyDescent="0.2">
      <c r="A36" s="32" t="s">
        <v>37</v>
      </c>
      <c r="B36" s="33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3" t="s">
        <v>28</v>
      </c>
    </row>
    <row r="40" spans="1:2" x14ac:dyDescent="0.2">
      <c r="A40" s="4"/>
      <c r="B40" s="33" t="s">
        <v>517</v>
      </c>
    </row>
    <row r="41" spans="1:2" x14ac:dyDescent="0.2">
      <c r="A41" s="4"/>
      <c r="B41" s="33" t="s">
        <v>553</v>
      </c>
    </row>
    <row r="42" spans="1:2" x14ac:dyDescent="0.2">
      <c r="A42" s="4"/>
      <c r="B42" s="33" t="s">
        <v>554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25" right="0.25" top="0.75" bottom="0.75" header="0.3" footer="0.3"/>
  <pageSetup scale="93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88" zoomScaleNormal="100" workbookViewId="0">
      <selection sqref="A1:E224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6" customFormat="1" ht="18.899999999999999" customHeight="1" x14ac:dyDescent="0.3">
      <c r="A1" s="186" t="s">
        <v>600</v>
      </c>
      <c r="B1" s="186"/>
      <c r="C1" s="186"/>
      <c r="D1" s="10" t="s">
        <v>498</v>
      </c>
      <c r="E1" s="15">
        <v>2025</v>
      </c>
    </row>
    <row r="2" spans="1:5" s="11" customFormat="1" ht="18.899999999999999" customHeight="1" x14ac:dyDescent="0.3">
      <c r="A2" s="186" t="s">
        <v>503</v>
      </c>
      <c r="B2" s="186"/>
      <c r="C2" s="186"/>
      <c r="D2" s="10" t="s">
        <v>499</v>
      </c>
      <c r="E2" s="15" t="s">
        <v>501</v>
      </c>
    </row>
    <row r="3" spans="1:5" s="11" customFormat="1" ht="18.899999999999999" customHeight="1" x14ac:dyDescent="0.3">
      <c r="A3" s="186" t="s">
        <v>601</v>
      </c>
      <c r="B3" s="186"/>
      <c r="C3" s="186"/>
      <c r="D3" s="10" t="s">
        <v>500</v>
      </c>
      <c r="E3" s="15">
        <v>2</v>
      </c>
    </row>
    <row r="4" spans="1:5" s="11" customFormat="1" ht="18.899999999999999" customHeight="1" x14ac:dyDescent="0.3">
      <c r="A4" s="186" t="s">
        <v>516</v>
      </c>
      <c r="B4" s="186"/>
      <c r="C4" s="186"/>
      <c r="D4" s="10"/>
      <c r="E4" s="15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4" t="s">
        <v>557</v>
      </c>
      <c r="B7" s="34"/>
      <c r="C7" s="34"/>
      <c r="D7" s="34"/>
      <c r="E7" s="34"/>
    </row>
    <row r="8" spans="1:5" x14ac:dyDescent="0.2">
      <c r="A8" s="35" t="s">
        <v>86</v>
      </c>
      <c r="B8" s="35" t="s">
        <v>83</v>
      </c>
      <c r="C8" s="35" t="s">
        <v>84</v>
      </c>
      <c r="D8" s="114" t="s">
        <v>276</v>
      </c>
      <c r="E8" s="115" t="s">
        <v>595</v>
      </c>
    </row>
    <row r="9" spans="1:5" x14ac:dyDescent="0.2">
      <c r="A9" s="96">
        <v>4000</v>
      </c>
      <c r="B9" s="95" t="s">
        <v>555</v>
      </c>
      <c r="C9" s="117">
        <f>SUM(C10+C57+C69)</f>
        <v>2018325.4700000002</v>
      </c>
      <c r="D9" s="74"/>
      <c r="E9" s="36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6">
        <v>4100</v>
      </c>
      <c r="B10" s="95" t="s">
        <v>223</v>
      </c>
      <c r="C10" s="117">
        <f>SUM(C11+C21+C27+C30+C36+C39+C48)</f>
        <v>1993410.85</v>
      </c>
      <c r="D10" s="74"/>
      <c r="E10" s="36"/>
    </row>
    <row r="11" spans="1:5" x14ac:dyDescent="0.2">
      <c r="A11" s="96">
        <v>4110</v>
      </c>
      <c r="B11" s="95" t="s">
        <v>224</v>
      </c>
      <c r="C11" s="117">
        <f>SUM(C12:C20)</f>
        <v>0</v>
      </c>
      <c r="D11" s="74"/>
      <c r="E11" s="36"/>
    </row>
    <row r="12" spans="1:5" x14ac:dyDescent="0.2">
      <c r="A12" s="37">
        <v>4111</v>
      </c>
      <c r="B12" s="38" t="s">
        <v>225</v>
      </c>
      <c r="C12" s="118">
        <v>0</v>
      </c>
      <c r="D12" s="74"/>
      <c r="E12" s="36"/>
    </row>
    <row r="13" spans="1:5" x14ac:dyDescent="0.2">
      <c r="A13" s="37">
        <v>4112</v>
      </c>
      <c r="B13" s="38" t="s">
        <v>226</v>
      </c>
      <c r="C13" s="118">
        <v>0</v>
      </c>
      <c r="D13" s="74"/>
      <c r="E13" s="36"/>
    </row>
    <row r="14" spans="1:5" x14ac:dyDescent="0.2">
      <c r="A14" s="37">
        <v>4113</v>
      </c>
      <c r="B14" s="38" t="s">
        <v>227</v>
      </c>
      <c r="C14" s="118">
        <v>0</v>
      </c>
      <c r="D14" s="74"/>
      <c r="E14" s="36"/>
    </row>
    <row r="15" spans="1:5" x14ac:dyDescent="0.2">
      <c r="A15" s="37">
        <v>4114</v>
      </c>
      <c r="B15" s="38" t="s">
        <v>228</v>
      </c>
      <c r="C15" s="118">
        <v>0</v>
      </c>
      <c r="D15" s="74"/>
      <c r="E15" s="36"/>
    </row>
    <row r="16" spans="1:5" x14ac:dyDescent="0.2">
      <c r="A16" s="37">
        <v>4115</v>
      </c>
      <c r="B16" s="38" t="s">
        <v>229</v>
      </c>
      <c r="C16" s="118">
        <v>0</v>
      </c>
      <c r="D16" s="74"/>
      <c r="E16" s="36"/>
    </row>
    <row r="17" spans="1:5" x14ac:dyDescent="0.2">
      <c r="A17" s="37">
        <v>4116</v>
      </c>
      <c r="B17" s="38" t="s">
        <v>230</v>
      </c>
      <c r="C17" s="118">
        <v>0</v>
      </c>
      <c r="D17" s="74"/>
      <c r="E17" s="36"/>
    </row>
    <row r="18" spans="1:5" x14ac:dyDescent="0.2">
      <c r="A18" s="37">
        <v>4117</v>
      </c>
      <c r="B18" s="38" t="s">
        <v>231</v>
      </c>
      <c r="C18" s="118">
        <v>0</v>
      </c>
      <c r="D18" s="74"/>
      <c r="E18" s="36"/>
    </row>
    <row r="19" spans="1:5" ht="20.399999999999999" x14ac:dyDescent="0.2">
      <c r="A19" s="37">
        <v>4118</v>
      </c>
      <c r="B19" s="39" t="s">
        <v>409</v>
      </c>
      <c r="C19" s="118">
        <v>0</v>
      </c>
      <c r="D19" s="74"/>
      <c r="E19" s="36"/>
    </row>
    <row r="20" spans="1:5" x14ac:dyDescent="0.2">
      <c r="A20" s="37">
        <v>4119</v>
      </c>
      <c r="B20" s="38" t="s">
        <v>232</v>
      </c>
      <c r="C20" s="118">
        <v>0</v>
      </c>
      <c r="D20" s="74"/>
      <c r="E20" s="36"/>
    </row>
    <row r="21" spans="1:5" x14ac:dyDescent="0.2">
      <c r="A21" s="96">
        <v>4120</v>
      </c>
      <c r="B21" s="95" t="s">
        <v>233</v>
      </c>
      <c r="C21" s="117">
        <f>SUM(C22:C26)</f>
        <v>0</v>
      </c>
      <c r="D21" s="74"/>
      <c r="E21" s="36"/>
    </row>
    <row r="22" spans="1:5" x14ac:dyDescent="0.2">
      <c r="A22" s="37">
        <v>4121</v>
      </c>
      <c r="B22" s="38" t="s">
        <v>234</v>
      </c>
      <c r="C22" s="118">
        <v>0</v>
      </c>
      <c r="D22" s="74"/>
      <c r="E22" s="36"/>
    </row>
    <row r="23" spans="1:5" x14ac:dyDescent="0.2">
      <c r="A23" s="37">
        <v>4122</v>
      </c>
      <c r="B23" s="38" t="s">
        <v>410</v>
      </c>
      <c r="C23" s="118">
        <v>0</v>
      </c>
      <c r="D23" s="74"/>
      <c r="E23" s="36"/>
    </row>
    <row r="24" spans="1:5" x14ac:dyDescent="0.2">
      <c r="A24" s="37">
        <v>4123</v>
      </c>
      <c r="B24" s="38" t="s">
        <v>235</v>
      </c>
      <c r="C24" s="118">
        <v>0</v>
      </c>
      <c r="D24" s="74"/>
      <c r="E24" s="36"/>
    </row>
    <row r="25" spans="1:5" x14ac:dyDescent="0.2">
      <c r="A25" s="37">
        <v>4124</v>
      </c>
      <c r="B25" s="38" t="s">
        <v>236</v>
      </c>
      <c r="C25" s="118">
        <v>0</v>
      </c>
      <c r="D25" s="74"/>
      <c r="E25" s="36"/>
    </row>
    <row r="26" spans="1:5" x14ac:dyDescent="0.2">
      <c r="A26" s="37">
        <v>4129</v>
      </c>
      <c r="B26" s="38" t="s">
        <v>237</v>
      </c>
      <c r="C26" s="118">
        <v>0</v>
      </c>
      <c r="D26" s="74"/>
      <c r="E26" s="36"/>
    </row>
    <row r="27" spans="1:5" x14ac:dyDescent="0.2">
      <c r="A27" s="96">
        <v>4130</v>
      </c>
      <c r="B27" s="95" t="s">
        <v>238</v>
      </c>
      <c r="C27" s="117">
        <f>SUM(C28:C29)</f>
        <v>0</v>
      </c>
      <c r="D27" s="74"/>
      <c r="E27" s="36"/>
    </row>
    <row r="28" spans="1:5" x14ac:dyDescent="0.2">
      <c r="A28" s="37">
        <v>4131</v>
      </c>
      <c r="B28" s="38" t="s">
        <v>239</v>
      </c>
      <c r="C28" s="118">
        <v>0</v>
      </c>
      <c r="D28" s="74"/>
      <c r="E28" s="36"/>
    </row>
    <row r="29" spans="1:5" ht="20.399999999999999" x14ac:dyDescent="0.2">
      <c r="A29" s="37">
        <v>4132</v>
      </c>
      <c r="B29" s="39" t="s">
        <v>411</v>
      </c>
      <c r="C29" s="118">
        <v>0</v>
      </c>
      <c r="D29" s="74"/>
      <c r="E29" s="36"/>
    </row>
    <row r="30" spans="1:5" x14ac:dyDescent="0.2">
      <c r="A30" s="96">
        <v>4140</v>
      </c>
      <c r="B30" s="95" t="s">
        <v>240</v>
      </c>
      <c r="C30" s="117">
        <f>SUM(C31:C35)</f>
        <v>0</v>
      </c>
      <c r="D30" s="74"/>
      <c r="E30" s="36"/>
    </row>
    <row r="31" spans="1:5" x14ac:dyDescent="0.2">
      <c r="A31" s="37">
        <v>4141</v>
      </c>
      <c r="B31" s="38" t="s">
        <v>241</v>
      </c>
      <c r="C31" s="118">
        <v>0</v>
      </c>
      <c r="D31" s="74"/>
      <c r="E31" s="36"/>
    </row>
    <row r="32" spans="1:5" x14ac:dyDescent="0.2">
      <c r="A32" s="37">
        <v>4143</v>
      </c>
      <c r="B32" s="38" t="s">
        <v>242</v>
      </c>
      <c r="C32" s="118">
        <v>0</v>
      </c>
      <c r="D32" s="74"/>
      <c r="E32" s="36"/>
    </row>
    <row r="33" spans="1:5" x14ac:dyDescent="0.2">
      <c r="A33" s="37">
        <v>4144</v>
      </c>
      <c r="B33" s="38" t="s">
        <v>243</v>
      </c>
      <c r="C33" s="118">
        <v>0</v>
      </c>
      <c r="D33" s="74"/>
      <c r="E33" s="36"/>
    </row>
    <row r="34" spans="1:5" ht="20.399999999999999" x14ac:dyDescent="0.2">
      <c r="A34" s="37">
        <v>4145</v>
      </c>
      <c r="B34" s="39" t="s">
        <v>412</v>
      </c>
      <c r="C34" s="118">
        <v>0</v>
      </c>
      <c r="D34" s="74"/>
      <c r="E34" s="36"/>
    </row>
    <row r="35" spans="1:5" x14ac:dyDescent="0.2">
      <c r="A35" s="37">
        <v>4149</v>
      </c>
      <c r="B35" s="38" t="s">
        <v>244</v>
      </c>
      <c r="C35" s="118">
        <v>0</v>
      </c>
      <c r="D35" s="74"/>
      <c r="E35" s="36"/>
    </row>
    <row r="36" spans="1:5" x14ac:dyDescent="0.2">
      <c r="A36" s="96">
        <v>4150</v>
      </c>
      <c r="B36" s="95" t="s">
        <v>413</v>
      </c>
      <c r="C36" s="117">
        <f>SUM(C37:C38)</f>
        <v>0</v>
      </c>
      <c r="D36" s="74"/>
      <c r="E36" s="36"/>
    </row>
    <row r="37" spans="1:5" x14ac:dyDescent="0.2">
      <c r="A37" s="37">
        <v>4151</v>
      </c>
      <c r="B37" s="38" t="s">
        <v>413</v>
      </c>
      <c r="C37" s="118">
        <v>0</v>
      </c>
      <c r="D37" s="74"/>
      <c r="E37" s="36"/>
    </row>
    <row r="38" spans="1:5" ht="20.399999999999999" x14ac:dyDescent="0.2">
      <c r="A38" s="37">
        <v>4154</v>
      </c>
      <c r="B38" s="39" t="s">
        <v>414</v>
      </c>
      <c r="C38" s="118">
        <v>0</v>
      </c>
      <c r="D38" s="74"/>
      <c r="E38" s="36"/>
    </row>
    <row r="39" spans="1:5" x14ac:dyDescent="0.2">
      <c r="A39" s="96">
        <v>4160</v>
      </c>
      <c r="B39" s="95" t="s">
        <v>415</v>
      </c>
      <c r="C39" s="117">
        <f>SUM(C40:C47)</f>
        <v>0</v>
      </c>
      <c r="D39" s="74"/>
      <c r="E39" s="36"/>
    </row>
    <row r="40" spans="1:5" x14ac:dyDescent="0.2">
      <c r="A40" s="37">
        <v>4161</v>
      </c>
      <c r="B40" s="38" t="s">
        <v>245</v>
      </c>
      <c r="C40" s="118">
        <v>0</v>
      </c>
      <c r="D40" s="74"/>
      <c r="E40" s="36"/>
    </row>
    <row r="41" spans="1:5" x14ac:dyDescent="0.2">
      <c r="A41" s="37">
        <v>4162</v>
      </c>
      <c r="B41" s="38" t="s">
        <v>246</v>
      </c>
      <c r="C41" s="118">
        <v>0</v>
      </c>
      <c r="D41" s="74"/>
      <c r="E41" s="36"/>
    </row>
    <row r="42" spans="1:5" x14ac:dyDescent="0.2">
      <c r="A42" s="37">
        <v>4163</v>
      </c>
      <c r="B42" s="38" t="s">
        <v>247</v>
      </c>
      <c r="C42" s="118">
        <v>0</v>
      </c>
      <c r="D42" s="74"/>
      <c r="E42" s="36"/>
    </row>
    <row r="43" spans="1:5" x14ac:dyDescent="0.2">
      <c r="A43" s="37">
        <v>4164</v>
      </c>
      <c r="B43" s="38" t="s">
        <v>248</v>
      </c>
      <c r="C43" s="118">
        <v>0</v>
      </c>
      <c r="D43" s="74"/>
      <c r="E43" s="36"/>
    </row>
    <row r="44" spans="1:5" x14ac:dyDescent="0.2">
      <c r="A44" s="37">
        <v>4165</v>
      </c>
      <c r="B44" s="38" t="s">
        <v>249</v>
      </c>
      <c r="C44" s="118">
        <v>0</v>
      </c>
      <c r="D44" s="74"/>
      <c r="E44" s="36"/>
    </row>
    <row r="45" spans="1:5" ht="20.399999999999999" x14ac:dyDescent="0.2">
      <c r="A45" s="37">
        <v>4166</v>
      </c>
      <c r="B45" s="39" t="s">
        <v>416</v>
      </c>
      <c r="C45" s="118">
        <v>0</v>
      </c>
      <c r="D45" s="74"/>
      <c r="E45" s="36"/>
    </row>
    <row r="46" spans="1:5" x14ac:dyDescent="0.2">
      <c r="A46" s="37">
        <v>4168</v>
      </c>
      <c r="B46" s="38" t="s">
        <v>250</v>
      </c>
      <c r="C46" s="118">
        <v>0</v>
      </c>
      <c r="D46" s="74"/>
      <c r="E46" s="36"/>
    </row>
    <row r="47" spans="1:5" x14ac:dyDescent="0.2">
      <c r="A47" s="37">
        <v>4169</v>
      </c>
      <c r="B47" s="38" t="s">
        <v>251</v>
      </c>
      <c r="C47" s="118">
        <v>0</v>
      </c>
      <c r="D47" s="74"/>
      <c r="E47" s="36"/>
    </row>
    <row r="48" spans="1:5" x14ac:dyDescent="0.2">
      <c r="A48" s="96">
        <v>4170</v>
      </c>
      <c r="B48" s="95" t="s">
        <v>493</v>
      </c>
      <c r="C48" s="117">
        <f>SUM(C49:C56)</f>
        <v>1993410.85</v>
      </c>
      <c r="D48" s="74"/>
      <c r="E48" s="36"/>
    </row>
    <row r="49" spans="1:5" x14ac:dyDescent="0.2">
      <c r="A49" s="37">
        <v>4171</v>
      </c>
      <c r="B49" s="38" t="s">
        <v>417</v>
      </c>
      <c r="C49" s="118">
        <v>0</v>
      </c>
      <c r="D49" s="74"/>
      <c r="E49" s="36"/>
    </row>
    <row r="50" spans="1:5" x14ac:dyDescent="0.2">
      <c r="A50" s="37">
        <v>4172</v>
      </c>
      <c r="B50" s="38" t="s">
        <v>418</v>
      </c>
      <c r="C50" s="118">
        <v>0</v>
      </c>
      <c r="D50" s="74"/>
      <c r="E50" s="36"/>
    </row>
    <row r="51" spans="1:5" ht="20.399999999999999" x14ac:dyDescent="0.2">
      <c r="A51" s="37">
        <v>4173</v>
      </c>
      <c r="B51" s="39" t="s">
        <v>419</v>
      </c>
      <c r="C51" s="118">
        <v>1993410.85</v>
      </c>
      <c r="D51" s="74"/>
      <c r="E51" s="36"/>
    </row>
    <row r="52" spans="1:5" ht="20.399999999999999" x14ac:dyDescent="0.2">
      <c r="A52" s="37">
        <v>4174</v>
      </c>
      <c r="B52" s="39" t="s">
        <v>420</v>
      </c>
      <c r="C52" s="118">
        <v>0</v>
      </c>
      <c r="D52" s="74"/>
      <c r="E52" s="36"/>
    </row>
    <row r="53" spans="1:5" ht="20.399999999999999" x14ac:dyDescent="0.2">
      <c r="A53" s="37">
        <v>4175</v>
      </c>
      <c r="B53" s="39" t="s">
        <v>421</v>
      </c>
      <c r="C53" s="118">
        <v>0</v>
      </c>
      <c r="D53" s="74"/>
      <c r="E53" s="36"/>
    </row>
    <row r="54" spans="1:5" ht="20.399999999999999" x14ac:dyDescent="0.2">
      <c r="A54" s="37">
        <v>4176</v>
      </c>
      <c r="B54" s="39" t="s">
        <v>422</v>
      </c>
      <c r="C54" s="118">
        <v>0</v>
      </c>
      <c r="D54" s="74"/>
      <c r="E54" s="36"/>
    </row>
    <row r="55" spans="1:5" ht="20.399999999999999" x14ac:dyDescent="0.2">
      <c r="A55" s="37">
        <v>4177</v>
      </c>
      <c r="B55" s="39" t="s">
        <v>423</v>
      </c>
      <c r="C55" s="118">
        <v>0</v>
      </c>
      <c r="D55" s="74"/>
      <c r="E55" s="36"/>
    </row>
    <row r="56" spans="1:5" x14ac:dyDescent="0.2">
      <c r="A56" s="37">
        <v>4178</v>
      </c>
      <c r="B56" s="39" t="s">
        <v>424</v>
      </c>
      <c r="C56" s="118">
        <v>0</v>
      </c>
      <c r="D56" s="74"/>
      <c r="E56" s="36"/>
    </row>
    <row r="57" spans="1:5" ht="30.6" x14ac:dyDescent="0.2">
      <c r="A57" s="96">
        <v>4200</v>
      </c>
      <c r="B57" s="97" t="s">
        <v>425</v>
      </c>
      <c r="C57" s="117">
        <f>+C58+C64</f>
        <v>24914.62</v>
      </c>
      <c r="D57" s="74"/>
      <c r="E57" s="36"/>
    </row>
    <row r="58" spans="1:5" ht="20.399999999999999" x14ac:dyDescent="0.2">
      <c r="A58" s="96">
        <v>4210</v>
      </c>
      <c r="B58" s="97" t="s">
        <v>426</v>
      </c>
      <c r="C58" s="117">
        <f>SUM(C59:C63)</f>
        <v>0</v>
      </c>
      <c r="D58" s="74"/>
      <c r="E58" s="36"/>
    </row>
    <row r="59" spans="1:5" x14ac:dyDescent="0.2">
      <c r="A59" s="37">
        <v>4211</v>
      </c>
      <c r="B59" s="38" t="s">
        <v>252</v>
      </c>
      <c r="C59" s="118">
        <v>0</v>
      </c>
      <c r="D59" s="74"/>
      <c r="E59" s="36"/>
    </row>
    <row r="60" spans="1:5" x14ac:dyDescent="0.2">
      <c r="A60" s="37">
        <v>4212</v>
      </c>
      <c r="B60" s="38" t="s">
        <v>253</v>
      </c>
      <c r="C60" s="118">
        <v>0</v>
      </c>
      <c r="D60" s="74"/>
      <c r="E60" s="36"/>
    </row>
    <row r="61" spans="1:5" x14ac:dyDescent="0.2">
      <c r="A61" s="37">
        <v>4213</v>
      </c>
      <c r="B61" s="38" t="s">
        <v>254</v>
      </c>
      <c r="C61" s="118">
        <v>0</v>
      </c>
      <c r="D61" s="74"/>
      <c r="E61" s="36"/>
    </row>
    <row r="62" spans="1:5" x14ac:dyDescent="0.2">
      <c r="A62" s="37">
        <v>4214</v>
      </c>
      <c r="B62" s="38" t="s">
        <v>427</v>
      </c>
      <c r="C62" s="118">
        <v>0</v>
      </c>
      <c r="D62" s="74"/>
      <c r="E62" s="36"/>
    </row>
    <row r="63" spans="1:5" x14ac:dyDescent="0.2">
      <c r="A63" s="37">
        <v>4215</v>
      </c>
      <c r="B63" s="38" t="s">
        <v>428</v>
      </c>
      <c r="C63" s="118">
        <v>0</v>
      </c>
      <c r="D63" s="74"/>
      <c r="E63" s="36"/>
    </row>
    <row r="64" spans="1:5" x14ac:dyDescent="0.2">
      <c r="A64" s="96">
        <v>4220</v>
      </c>
      <c r="B64" s="95" t="s">
        <v>255</v>
      </c>
      <c r="C64" s="117">
        <f>SUM(C65:C68)</f>
        <v>24914.62</v>
      </c>
      <c r="D64" s="74"/>
      <c r="E64" s="36"/>
    </row>
    <row r="65" spans="1:5" x14ac:dyDescent="0.2">
      <c r="A65" s="37">
        <v>4221</v>
      </c>
      <c r="B65" s="38" t="s">
        <v>256</v>
      </c>
      <c r="C65" s="118">
        <v>24914.62</v>
      </c>
      <c r="D65" s="74"/>
      <c r="E65" s="36"/>
    </row>
    <row r="66" spans="1:5" x14ac:dyDescent="0.2">
      <c r="A66" s="37">
        <v>4223</v>
      </c>
      <c r="B66" s="38" t="s">
        <v>257</v>
      </c>
      <c r="C66" s="118">
        <v>0</v>
      </c>
      <c r="D66" s="74"/>
      <c r="E66" s="36"/>
    </row>
    <row r="67" spans="1:5" x14ac:dyDescent="0.2">
      <c r="A67" s="37">
        <v>4225</v>
      </c>
      <c r="B67" s="38" t="s">
        <v>259</v>
      </c>
      <c r="C67" s="118">
        <v>0</v>
      </c>
      <c r="D67" s="74"/>
      <c r="E67" s="36"/>
    </row>
    <row r="68" spans="1:5" x14ac:dyDescent="0.2">
      <c r="A68" s="37">
        <v>4227</v>
      </c>
      <c r="B68" s="38" t="s">
        <v>429</v>
      </c>
      <c r="C68" s="118">
        <v>0</v>
      </c>
      <c r="D68" s="74"/>
      <c r="E68" s="36"/>
    </row>
    <row r="69" spans="1:5" x14ac:dyDescent="0.2">
      <c r="A69" s="98">
        <v>4300</v>
      </c>
      <c r="B69" s="95" t="s">
        <v>260</v>
      </c>
      <c r="C69" s="117">
        <f>C70+C73+C79+C81+C83</f>
        <v>0</v>
      </c>
      <c r="D69" s="38"/>
      <c r="E69" s="38"/>
    </row>
    <row r="70" spans="1:5" x14ac:dyDescent="0.2">
      <c r="A70" s="98">
        <v>4310</v>
      </c>
      <c r="B70" s="95" t="s">
        <v>261</v>
      </c>
      <c r="C70" s="117">
        <f>SUM(C71:C72)</f>
        <v>0</v>
      </c>
      <c r="D70" s="38"/>
      <c r="E70" s="38"/>
    </row>
    <row r="71" spans="1:5" x14ac:dyDescent="0.2">
      <c r="A71" s="40">
        <v>4311</v>
      </c>
      <c r="B71" s="38" t="s">
        <v>430</v>
      </c>
      <c r="C71" s="118">
        <v>0</v>
      </c>
      <c r="D71" s="38"/>
      <c r="E71" s="38"/>
    </row>
    <row r="72" spans="1:5" x14ac:dyDescent="0.2">
      <c r="A72" s="40">
        <v>4319</v>
      </c>
      <c r="B72" s="38" t="s">
        <v>262</v>
      </c>
      <c r="C72" s="118">
        <v>0</v>
      </c>
      <c r="D72" s="38"/>
      <c r="E72" s="38"/>
    </row>
    <row r="73" spans="1:5" x14ac:dyDescent="0.2">
      <c r="A73" s="98">
        <v>4320</v>
      </c>
      <c r="B73" s="95" t="s">
        <v>263</v>
      </c>
      <c r="C73" s="117">
        <f>SUM(C74:C78)</f>
        <v>0</v>
      </c>
      <c r="D73" s="38"/>
      <c r="E73" s="38"/>
    </row>
    <row r="74" spans="1:5" x14ac:dyDescent="0.2">
      <c r="A74" s="40">
        <v>4321</v>
      </c>
      <c r="B74" s="38" t="s">
        <v>264</v>
      </c>
      <c r="C74" s="118">
        <v>0</v>
      </c>
      <c r="D74" s="38"/>
      <c r="E74" s="38"/>
    </row>
    <row r="75" spans="1:5" x14ac:dyDescent="0.2">
      <c r="A75" s="40">
        <v>4322</v>
      </c>
      <c r="B75" s="38" t="s">
        <v>265</v>
      </c>
      <c r="C75" s="118">
        <v>0</v>
      </c>
      <c r="D75" s="38"/>
      <c r="E75" s="38"/>
    </row>
    <row r="76" spans="1:5" x14ac:dyDescent="0.2">
      <c r="A76" s="40">
        <v>4323</v>
      </c>
      <c r="B76" s="38" t="s">
        <v>266</v>
      </c>
      <c r="C76" s="118">
        <v>0</v>
      </c>
      <c r="D76" s="38"/>
      <c r="E76" s="38"/>
    </row>
    <row r="77" spans="1:5" x14ac:dyDescent="0.2">
      <c r="A77" s="40">
        <v>4324</v>
      </c>
      <c r="B77" s="38" t="s">
        <v>267</v>
      </c>
      <c r="C77" s="118">
        <v>0</v>
      </c>
      <c r="D77" s="38"/>
      <c r="E77" s="38"/>
    </row>
    <row r="78" spans="1:5" x14ac:dyDescent="0.2">
      <c r="A78" s="40">
        <v>4325</v>
      </c>
      <c r="B78" s="38" t="s">
        <v>268</v>
      </c>
      <c r="C78" s="118">
        <v>0</v>
      </c>
      <c r="D78" s="38"/>
      <c r="E78" s="38"/>
    </row>
    <row r="79" spans="1:5" x14ac:dyDescent="0.2">
      <c r="A79" s="98">
        <v>4330</v>
      </c>
      <c r="B79" s="95" t="s">
        <v>269</v>
      </c>
      <c r="C79" s="117">
        <f>SUM(C80)</f>
        <v>0</v>
      </c>
      <c r="D79" s="38"/>
      <c r="E79" s="38"/>
    </row>
    <row r="80" spans="1:5" x14ac:dyDescent="0.2">
      <c r="A80" s="40">
        <v>4331</v>
      </c>
      <c r="B80" s="38" t="s">
        <v>269</v>
      </c>
      <c r="C80" s="118">
        <v>0</v>
      </c>
      <c r="D80" s="38"/>
      <c r="E80" s="38"/>
    </row>
    <row r="81" spans="1:5" x14ac:dyDescent="0.2">
      <c r="A81" s="98">
        <v>4340</v>
      </c>
      <c r="B81" s="95" t="s">
        <v>270</v>
      </c>
      <c r="C81" s="117">
        <f>SUM(C82)</f>
        <v>0</v>
      </c>
      <c r="D81" s="38"/>
      <c r="E81" s="38"/>
    </row>
    <row r="82" spans="1:5" x14ac:dyDescent="0.2">
      <c r="A82" s="40">
        <v>4341</v>
      </c>
      <c r="B82" s="38" t="s">
        <v>270</v>
      </c>
      <c r="C82" s="118">
        <v>0</v>
      </c>
      <c r="D82" s="38"/>
      <c r="E82" s="38"/>
    </row>
    <row r="83" spans="1:5" x14ac:dyDescent="0.2">
      <c r="A83" s="98">
        <v>4390</v>
      </c>
      <c r="B83" s="95" t="s">
        <v>271</v>
      </c>
      <c r="C83" s="117">
        <f>SUM(C84:C90)</f>
        <v>0</v>
      </c>
      <c r="D83" s="38"/>
      <c r="E83" s="38"/>
    </row>
    <row r="84" spans="1:5" x14ac:dyDescent="0.2">
      <c r="A84" s="40">
        <v>4392</v>
      </c>
      <c r="B84" s="38" t="s">
        <v>272</v>
      </c>
      <c r="C84" s="118">
        <v>0</v>
      </c>
      <c r="D84" s="38"/>
      <c r="E84" s="38"/>
    </row>
    <row r="85" spans="1:5" x14ac:dyDescent="0.2">
      <c r="A85" s="40">
        <v>4393</v>
      </c>
      <c r="B85" s="38" t="s">
        <v>431</v>
      </c>
      <c r="C85" s="118">
        <v>0</v>
      </c>
      <c r="D85" s="38"/>
      <c r="E85" s="38"/>
    </row>
    <row r="86" spans="1:5" x14ac:dyDescent="0.2">
      <c r="A86" s="40">
        <v>4394</v>
      </c>
      <c r="B86" s="38" t="s">
        <v>273</v>
      </c>
      <c r="C86" s="118">
        <v>0</v>
      </c>
      <c r="D86" s="38"/>
      <c r="E86" s="38"/>
    </row>
    <row r="87" spans="1:5" x14ac:dyDescent="0.2">
      <c r="A87" s="40">
        <v>4395</v>
      </c>
      <c r="B87" s="38" t="s">
        <v>274</v>
      </c>
      <c r="C87" s="118">
        <v>0</v>
      </c>
      <c r="D87" s="38"/>
      <c r="E87" s="38"/>
    </row>
    <row r="88" spans="1:5" x14ac:dyDescent="0.2">
      <c r="A88" s="40">
        <v>4396</v>
      </c>
      <c r="B88" s="38" t="s">
        <v>275</v>
      </c>
      <c r="C88" s="118">
        <v>0</v>
      </c>
      <c r="D88" s="38"/>
      <c r="E88" s="38"/>
    </row>
    <row r="89" spans="1:5" x14ac:dyDescent="0.2">
      <c r="A89" s="40">
        <v>4397</v>
      </c>
      <c r="B89" s="38" t="s">
        <v>432</v>
      </c>
      <c r="C89" s="118">
        <v>0</v>
      </c>
      <c r="D89" s="38"/>
      <c r="E89" s="38"/>
    </row>
    <row r="90" spans="1:5" x14ac:dyDescent="0.2">
      <c r="A90" s="40">
        <v>4399</v>
      </c>
      <c r="B90" s="38" t="s">
        <v>271</v>
      </c>
      <c r="C90" s="118">
        <v>0</v>
      </c>
      <c r="D90" s="38"/>
      <c r="E90" s="38"/>
    </row>
    <row r="91" spans="1:5" x14ac:dyDescent="0.2">
      <c r="A91" s="36"/>
      <c r="B91" s="36"/>
      <c r="C91" s="119"/>
      <c r="D91" s="36"/>
      <c r="E91" s="36"/>
    </row>
    <row r="92" spans="1:5" x14ac:dyDescent="0.2">
      <c r="A92" s="34" t="s">
        <v>556</v>
      </c>
      <c r="B92" s="34"/>
      <c r="C92" s="34"/>
      <c r="D92" s="34"/>
      <c r="E92" s="34"/>
    </row>
    <row r="93" spans="1:5" x14ac:dyDescent="0.2">
      <c r="A93" s="35" t="s">
        <v>86</v>
      </c>
      <c r="B93" s="35" t="s">
        <v>83</v>
      </c>
      <c r="C93" s="35" t="s">
        <v>84</v>
      </c>
      <c r="D93" s="35" t="s">
        <v>276</v>
      </c>
      <c r="E93" s="35" t="s">
        <v>595</v>
      </c>
    </row>
    <row r="94" spans="1:5" x14ac:dyDescent="0.2">
      <c r="A94" s="98">
        <v>5000</v>
      </c>
      <c r="B94" s="95" t="s">
        <v>277</v>
      </c>
      <c r="C94" s="117">
        <f>C95+C123+C156+C166+C181+C210</f>
        <v>1465714.4100000001</v>
      </c>
      <c r="D94" s="99">
        <v>1</v>
      </c>
      <c r="E94" s="38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98">
        <v>5100</v>
      </c>
      <c r="B95" s="95" t="s">
        <v>278</v>
      </c>
      <c r="C95" s="117">
        <f>C96+C103+C113</f>
        <v>1465714.4100000001</v>
      </c>
      <c r="D95" s="99">
        <f>C95/$C$94</f>
        <v>1</v>
      </c>
      <c r="E95" s="38"/>
    </row>
    <row r="96" spans="1:5" x14ac:dyDescent="0.2">
      <c r="A96" s="98">
        <v>5110</v>
      </c>
      <c r="B96" s="95" t="s">
        <v>279</v>
      </c>
      <c r="C96" s="117">
        <f>SUM(C97:C102)</f>
        <v>479023.8</v>
      </c>
      <c r="D96" s="99">
        <f t="shared" ref="D96:D159" si="0">C96/$C$94</f>
        <v>0.32681932901239602</v>
      </c>
      <c r="E96" s="38"/>
    </row>
    <row r="97" spans="1:5" x14ac:dyDescent="0.2">
      <c r="A97" s="40">
        <v>5111</v>
      </c>
      <c r="B97" s="38" t="s">
        <v>280</v>
      </c>
      <c r="C97" s="118">
        <v>397741.8</v>
      </c>
      <c r="D97" s="41">
        <f t="shared" si="0"/>
        <v>0.27136377815921175</v>
      </c>
      <c r="E97" s="38"/>
    </row>
    <row r="98" spans="1:5" x14ac:dyDescent="0.2">
      <c r="A98" s="40">
        <v>5112</v>
      </c>
      <c r="B98" s="38" t="s">
        <v>281</v>
      </c>
      <c r="C98" s="118">
        <v>81282</v>
      </c>
      <c r="D98" s="41">
        <f t="shared" si="0"/>
        <v>5.5455550853184279E-2</v>
      </c>
      <c r="E98" s="38"/>
    </row>
    <row r="99" spans="1:5" x14ac:dyDescent="0.2">
      <c r="A99" s="40">
        <v>5113</v>
      </c>
      <c r="B99" s="38" t="s">
        <v>282</v>
      </c>
      <c r="C99" s="118">
        <v>0</v>
      </c>
      <c r="D99" s="41">
        <f t="shared" si="0"/>
        <v>0</v>
      </c>
      <c r="E99" s="38"/>
    </row>
    <row r="100" spans="1:5" x14ac:dyDescent="0.2">
      <c r="A100" s="40">
        <v>5114</v>
      </c>
      <c r="B100" s="38" t="s">
        <v>283</v>
      </c>
      <c r="C100" s="118">
        <v>0</v>
      </c>
      <c r="D100" s="41">
        <f t="shared" si="0"/>
        <v>0</v>
      </c>
      <c r="E100" s="38"/>
    </row>
    <row r="101" spans="1:5" x14ac:dyDescent="0.2">
      <c r="A101" s="40">
        <v>5115</v>
      </c>
      <c r="B101" s="38" t="s">
        <v>284</v>
      </c>
      <c r="C101" s="118">
        <v>0</v>
      </c>
      <c r="D101" s="41">
        <f t="shared" si="0"/>
        <v>0</v>
      </c>
      <c r="E101" s="38"/>
    </row>
    <row r="102" spans="1:5" x14ac:dyDescent="0.2">
      <c r="A102" s="40">
        <v>5116</v>
      </c>
      <c r="B102" s="38" t="s">
        <v>285</v>
      </c>
      <c r="C102" s="118">
        <v>0</v>
      </c>
      <c r="D102" s="41">
        <f t="shared" si="0"/>
        <v>0</v>
      </c>
      <c r="E102" s="38"/>
    </row>
    <row r="103" spans="1:5" x14ac:dyDescent="0.2">
      <c r="A103" s="98">
        <v>5120</v>
      </c>
      <c r="B103" s="95" t="s">
        <v>286</v>
      </c>
      <c r="C103" s="117">
        <f>SUM(C104:C112)</f>
        <v>303021.26999999996</v>
      </c>
      <c r="D103" s="99">
        <f t="shared" si="0"/>
        <v>0.20673964036418249</v>
      </c>
      <c r="E103" s="38"/>
    </row>
    <row r="104" spans="1:5" x14ac:dyDescent="0.2">
      <c r="A104" s="40">
        <v>5121</v>
      </c>
      <c r="B104" s="38" t="s">
        <v>287</v>
      </c>
      <c r="C104" s="118">
        <v>7153.8</v>
      </c>
      <c r="D104" s="41">
        <f t="shared" si="0"/>
        <v>4.8807598200525295E-3</v>
      </c>
      <c r="E104" s="38"/>
    </row>
    <row r="105" spans="1:5" x14ac:dyDescent="0.2">
      <c r="A105" s="40">
        <v>5122</v>
      </c>
      <c r="B105" s="38" t="s">
        <v>288</v>
      </c>
      <c r="C105" s="118">
        <v>3373</v>
      </c>
      <c r="D105" s="41">
        <f t="shared" si="0"/>
        <v>2.3012668613935504E-3</v>
      </c>
      <c r="E105" s="38"/>
    </row>
    <row r="106" spans="1:5" x14ac:dyDescent="0.2">
      <c r="A106" s="40">
        <v>5123</v>
      </c>
      <c r="B106" s="38" t="s">
        <v>289</v>
      </c>
      <c r="C106" s="118">
        <v>0</v>
      </c>
      <c r="D106" s="41">
        <f t="shared" si="0"/>
        <v>0</v>
      </c>
      <c r="E106" s="38"/>
    </row>
    <row r="107" spans="1:5" x14ac:dyDescent="0.2">
      <c r="A107" s="40">
        <v>5124</v>
      </c>
      <c r="B107" s="38" t="s">
        <v>290</v>
      </c>
      <c r="C107" s="118">
        <v>166317.12</v>
      </c>
      <c r="D107" s="41">
        <f t="shared" si="0"/>
        <v>0.11347170967637549</v>
      </c>
      <c r="E107" s="38"/>
    </row>
    <row r="108" spans="1:5" x14ac:dyDescent="0.2">
      <c r="A108" s="40">
        <v>5125</v>
      </c>
      <c r="B108" s="38" t="s">
        <v>291</v>
      </c>
      <c r="C108" s="118">
        <v>75744.73</v>
      </c>
      <c r="D108" s="41">
        <f t="shared" si="0"/>
        <v>5.1677686651112331E-2</v>
      </c>
      <c r="E108" s="38"/>
    </row>
    <row r="109" spans="1:5" x14ac:dyDescent="0.2">
      <c r="A109" s="40">
        <v>5126</v>
      </c>
      <c r="B109" s="38" t="s">
        <v>292</v>
      </c>
      <c r="C109" s="118">
        <v>37402.870000000003</v>
      </c>
      <c r="D109" s="41">
        <f t="shared" si="0"/>
        <v>2.5518525126596796E-2</v>
      </c>
      <c r="E109" s="38"/>
    </row>
    <row r="110" spans="1:5" x14ac:dyDescent="0.2">
      <c r="A110" s="40">
        <v>5127</v>
      </c>
      <c r="B110" s="38" t="s">
        <v>293</v>
      </c>
      <c r="C110" s="118">
        <v>2292.16</v>
      </c>
      <c r="D110" s="41">
        <f t="shared" si="0"/>
        <v>1.563851719244542E-3</v>
      </c>
      <c r="E110" s="38"/>
    </row>
    <row r="111" spans="1:5" x14ac:dyDescent="0.2">
      <c r="A111" s="40">
        <v>5128</v>
      </c>
      <c r="B111" s="38" t="s">
        <v>294</v>
      </c>
      <c r="C111" s="118">
        <v>0</v>
      </c>
      <c r="D111" s="41">
        <f t="shared" si="0"/>
        <v>0</v>
      </c>
      <c r="E111" s="38"/>
    </row>
    <row r="112" spans="1:5" x14ac:dyDescent="0.2">
      <c r="A112" s="40">
        <v>5129</v>
      </c>
      <c r="B112" s="38" t="s">
        <v>295</v>
      </c>
      <c r="C112" s="118">
        <v>10737.59</v>
      </c>
      <c r="D112" s="41">
        <f t="shared" si="0"/>
        <v>7.3258405094072856E-3</v>
      </c>
      <c r="E112" s="38"/>
    </row>
    <row r="113" spans="1:5" x14ac:dyDescent="0.2">
      <c r="A113" s="98">
        <v>5130</v>
      </c>
      <c r="B113" s="95" t="s">
        <v>296</v>
      </c>
      <c r="C113" s="117">
        <f>SUM(C114:C122)</f>
        <v>683669.34000000008</v>
      </c>
      <c r="D113" s="99">
        <f t="shared" si="0"/>
        <v>0.4664410306234214</v>
      </c>
      <c r="E113" s="38"/>
    </row>
    <row r="114" spans="1:5" x14ac:dyDescent="0.2">
      <c r="A114" s="40">
        <v>5131</v>
      </c>
      <c r="B114" s="38" t="s">
        <v>297</v>
      </c>
      <c r="C114" s="118">
        <v>540343.88</v>
      </c>
      <c r="D114" s="41">
        <f t="shared" si="0"/>
        <v>0.36865563735571105</v>
      </c>
      <c r="E114" s="38"/>
    </row>
    <row r="115" spans="1:5" x14ac:dyDescent="0.2">
      <c r="A115" s="40">
        <v>5132</v>
      </c>
      <c r="B115" s="38" t="s">
        <v>298</v>
      </c>
      <c r="C115" s="118">
        <v>0</v>
      </c>
      <c r="D115" s="41">
        <f t="shared" si="0"/>
        <v>0</v>
      </c>
      <c r="E115" s="38"/>
    </row>
    <row r="116" spans="1:5" x14ac:dyDescent="0.2">
      <c r="A116" s="40">
        <v>5133</v>
      </c>
      <c r="B116" s="38" t="s">
        <v>299</v>
      </c>
      <c r="C116" s="118">
        <v>34849.15</v>
      </c>
      <c r="D116" s="41">
        <f t="shared" si="0"/>
        <v>2.3776221180768768E-2</v>
      </c>
      <c r="E116" s="38"/>
    </row>
    <row r="117" spans="1:5" x14ac:dyDescent="0.2">
      <c r="A117" s="40">
        <v>5134</v>
      </c>
      <c r="B117" s="38" t="s">
        <v>300</v>
      </c>
      <c r="C117" s="118">
        <v>146</v>
      </c>
      <c r="D117" s="41">
        <f t="shared" si="0"/>
        <v>9.9610128005768857E-5</v>
      </c>
      <c r="E117" s="38"/>
    </row>
    <row r="118" spans="1:5" x14ac:dyDescent="0.2">
      <c r="A118" s="40">
        <v>5135</v>
      </c>
      <c r="B118" s="38" t="s">
        <v>301</v>
      </c>
      <c r="C118" s="118">
        <v>15700</v>
      </c>
      <c r="D118" s="41">
        <f t="shared" si="0"/>
        <v>1.0711500066373775E-2</v>
      </c>
      <c r="E118" s="38"/>
    </row>
    <row r="119" spans="1:5" x14ac:dyDescent="0.2">
      <c r="A119" s="40">
        <v>5136</v>
      </c>
      <c r="B119" s="38" t="s">
        <v>302</v>
      </c>
      <c r="C119" s="118">
        <v>0</v>
      </c>
      <c r="D119" s="41">
        <f t="shared" si="0"/>
        <v>0</v>
      </c>
      <c r="E119" s="38"/>
    </row>
    <row r="120" spans="1:5" x14ac:dyDescent="0.2">
      <c r="A120" s="40">
        <v>5137</v>
      </c>
      <c r="B120" s="38" t="s">
        <v>303</v>
      </c>
      <c r="C120" s="118">
        <v>504.31</v>
      </c>
      <c r="D120" s="41">
        <f t="shared" si="0"/>
        <v>3.4407112092184447E-4</v>
      </c>
      <c r="E120" s="38"/>
    </row>
    <row r="121" spans="1:5" x14ac:dyDescent="0.2">
      <c r="A121" s="40">
        <v>5138</v>
      </c>
      <c r="B121" s="38" t="s">
        <v>304</v>
      </c>
      <c r="C121" s="118">
        <v>3899</v>
      </c>
      <c r="D121" s="41">
        <f t="shared" si="0"/>
        <v>2.6601362266746083E-3</v>
      </c>
      <c r="E121" s="38"/>
    </row>
    <row r="122" spans="1:5" x14ac:dyDescent="0.2">
      <c r="A122" s="40">
        <v>5139</v>
      </c>
      <c r="B122" s="38" t="s">
        <v>305</v>
      </c>
      <c r="C122" s="118">
        <v>88227</v>
      </c>
      <c r="D122" s="41">
        <f t="shared" si="0"/>
        <v>6.0193854544965543E-2</v>
      </c>
      <c r="E122" s="38"/>
    </row>
    <row r="123" spans="1:5" x14ac:dyDescent="0.2">
      <c r="A123" s="98">
        <v>5200</v>
      </c>
      <c r="B123" s="95" t="s">
        <v>306</v>
      </c>
      <c r="C123" s="117">
        <f>C124+C127+C130+C133+C138+C142+C145+C147+C153</f>
        <v>0</v>
      </c>
      <c r="D123" s="99">
        <f t="shared" si="0"/>
        <v>0</v>
      </c>
      <c r="E123" s="38"/>
    </row>
    <row r="124" spans="1:5" x14ac:dyDescent="0.2">
      <c r="A124" s="98">
        <v>5210</v>
      </c>
      <c r="B124" s="95" t="s">
        <v>307</v>
      </c>
      <c r="C124" s="117">
        <f>SUM(C125:C126)</f>
        <v>0</v>
      </c>
      <c r="D124" s="99">
        <f t="shared" si="0"/>
        <v>0</v>
      </c>
      <c r="E124" s="38"/>
    </row>
    <row r="125" spans="1:5" x14ac:dyDescent="0.2">
      <c r="A125" s="40">
        <v>5211</v>
      </c>
      <c r="B125" s="38" t="s">
        <v>308</v>
      </c>
      <c r="C125" s="118">
        <v>0</v>
      </c>
      <c r="D125" s="41">
        <f t="shared" si="0"/>
        <v>0</v>
      </c>
      <c r="E125" s="38"/>
    </row>
    <row r="126" spans="1:5" x14ac:dyDescent="0.2">
      <c r="A126" s="40">
        <v>5212</v>
      </c>
      <c r="B126" s="38" t="s">
        <v>309</v>
      </c>
      <c r="C126" s="118">
        <v>0</v>
      </c>
      <c r="D126" s="41">
        <f t="shared" si="0"/>
        <v>0</v>
      </c>
      <c r="E126" s="38"/>
    </row>
    <row r="127" spans="1:5" x14ac:dyDescent="0.2">
      <c r="A127" s="98">
        <v>5220</v>
      </c>
      <c r="B127" s="95" t="s">
        <v>310</v>
      </c>
      <c r="C127" s="117">
        <f>SUM(C128:C129)</f>
        <v>0</v>
      </c>
      <c r="D127" s="99">
        <f t="shared" si="0"/>
        <v>0</v>
      </c>
      <c r="E127" s="38"/>
    </row>
    <row r="128" spans="1:5" x14ac:dyDescent="0.2">
      <c r="A128" s="40">
        <v>5221</v>
      </c>
      <c r="B128" s="38" t="s">
        <v>311</v>
      </c>
      <c r="C128" s="118">
        <v>0</v>
      </c>
      <c r="D128" s="41">
        <f t="shared" si="0"/>
        <v>0</v>
      </c>
      <c r="E128" s="38"/>
    </row>
    <row r="129" spans="1:5" x14ac:dyDescent="0.2">
      <c r="A129" s="40">
        <v>5222</v>
      </c>
      <c r="B129" s="38" t="s">
        <v>312</v>
      </c>
      <c r="C129" s="118">
        <v>0</v>
      </c>
      <c r="D129" s="41">
        <f t="shared" si="0"/>
        <v>0</v>
      </c>
      <c r="E129" s="38"/>
    </row>
    <row r="130" spans="1:5" x14ac:dyDescent="0.2">
      <c r="A130" s="98">
        <v>5230</v>
      </c>
      <c r="B130" s="95" t="s">
        <v>257</v>
      </c>
      <c r="C130" s="117">
        <f>SUM(C131:C132)</f>
        <v>0</v>
      </c>
      <c r="D130" s="99">
        <f t="shared" si="0"/>
        <v>0</v>
      </c>
      <c r="E130" s="38"/>
    </row>
    <row r="131" spans="1:5" x14ac:dyDescent="0.2">
      <c r="A131" s="40">
        <v>5231</v>
      </c>
      <c r="B131" s="38" t="s">
        <v>313</v>
      </c>
      <c r="C131" s="118">
        <v>0</v>
      </c>
      <c r="D131" s="41">
        <f t="shared" si="0"/>
        <v>0</v>
      </c>
      <c r="E131" s="38"/>
    </row>
    <row r="132" spans="1:5" x14ac:dyDescent="0.2">
      <c r="A132" s="40">
        <v>5232</v>
      </c>
      <c r="B132" s="38" t="s">
        <v>314</v>
      </c>
      <c r="C132" s="118">
        <v>0</v>
      </c>
      <c r="D132" s="41">
        <f t="shared" si="0"/>
        <v>0</v>
      </c>
      <c r="E132" s="38"/>
    </row>
    <row r="133" spans="1:5" x14ac:dyDescent="0.2">
      <c r="A133" s="98">
        <v>5240</v>
      </c>
      <c r="B133" s="95" t="s">
        <v>258</v>
      </c>
      <c r="C133" s="117">
        <f>SUM(C134:C137)</f>
        <v>0</v>
      </c>
      <c r="D133" s="99">
        <f t="shared" si="0"/>
        <v>0</v>
      </c>
      <c r="E133" s="38"/>
    </row>
    <row r="134" spans="1:5" x14ac:dyDescent="0.2">
      <c r="A134" s="40">
        <v>5241</v>
      </c>
      <c r="B134" s="38" t="s">
        <v>315</v>
      </c>
      <c r="C134" s="118">
        <v>0</v>
      </c>
      <c r="D134" s="41">
        <f t="shared" si="0"/>
        <v>0</v>
      </c>
      <c r="E134" s="38"/>
    </row>
    <row r="135" spans="1:5" x14ac:dyDescent="0.2">
      <c r="A135" s="40">
        <v>5242</v>
      </c>
      <c r="B135" s="38" t="s">
        <v>316</v>
      </c>
      <c r="C135" s="118">
        <v>0</v>
      </c>
      <c r="D135" s="41">
        <f t="shared" si="0"/>
        <v>0</v>
      </c>
      <c r="E135" s="38"/>
    </row>
    <row r="136" spans="1:5" x14ac:dyDescent="0.2">
      <c r="A136" s="40">
        <v>5243</v>
      </c>
      <c r="B136" s="38" t="s">
        <v>317</v>
      </c>
      <c r="C136" s="118">
        <v>0</v>
      </c>
      <c r="D136" s="41">
        <f t="shared" si="0"/>
        <v>0</v>
      </c>
      <c r="E136" s="38"/>
    </row>
    <row r="137" spans="1:5" x14ac:dyDescent="0.2">
      <c r="A137" s="40">
        <v>5244</v>
      </c>
      <c r="B137" s="38" t="s">
        <v>318</v>
      </c>
      <c r="C137" s="118">
        <v>0</v>
      </c>
      <c r="D137" s="41">
        <f t="shared" si="0"/>
        <v>0</v>
      </c>
      <c r="E137" s="38"/>
    </row>
    <row r="138" spans="1:5" x14ac:dyDescent="0.2">
      <c r="A138" s="98">
        <v>5250</v>
      </c>
      <c r="B138" s="95" t="s">
        <v>259</v>
      </c>
      <c r="C138" s="117">
        <f>SUM(C139:C141)</f>
        <v>0</v>
      </c>
      <c r="D138" s="99">
        <f t="shared" si="0"/>
        <v>0</v>
      </c>
      <c r="E138" s="38"/>
    </row>
    <row r="139" spans="1:5" x14ac:dyDescent="0.2">
      <c r="A139" s="40">
        <v>5251</v>
      </c>
      <c r="B139" s="38" t="s">
        <v>319</v>
      </c>
      <c r="C139" s="118">
        <v>0</v>
      </c>
      <c r="D139" s="41">
        <f t="shared" si="0"/>
        <v>0</v>
      </c>
      <c r="E139" s="38"/>
    </row>
    <row r="140" spans="1:5" x14ac:dyDescent="0.2">
      <c r="A140" s="40">
        <v>5252</v>
      </c>
      <c r="B140" s="38" t="s">
        <v>320</v>
      </c>
      <c r="C140" s="118">
        <v>0</v>
      </c>
      <c r="D140" s="41">
        <f t="shared" si="0"/>
        <v>0</v>
      </c>
      <c r="E140" s="38"/>
    </row>
    <row r="141" spans="1:5" x14ac:dyDescent="0.2">
      <c r="A141" s="40">
        <v>5259</v>
      </c>
      <c r="B141" s="38" t="s">
        <v>321</v>
      </c>
      <c r="C141" s="118">
        <v>0</v>
      </c>
      <c r="D141" s="41">
        <f t="shared" si="0"/>
        <v>0</v>
      </c>
      <c r="E141" s="38"/>
    </row>
    <row r="142" spans="1:5" x14ac:dyDescent="0.2">
      <c r="A142" s="98">
        <v>5260</v>
      </c>
      <c r="B142" s="95" t="s">
        <v>322</v>
      </c>
      <c r="C142" s="117">
        <f>SUM(C143:C144)</f>
        <v>0</v>
      </c>
      <c r="D142" s="99">
        <f t="shared" si="0"/>
        <v>0</v>
      </c>
      <c r="E142" s="38"/>
    </row>
    <row r="143" spans="1:5" x14ac:dyDescent="0.2">
      <c r="A143" s="40">
        <v>5261</v>
      </c>
      <c r="B143" s="38" t="s">
        <v>323</v>
      </c>
      <c r="C143" s="118">
        <v>0</v>
      </c>
      <c r="D143" s="41">
        <f t="shared" si="0"/>
        <v>0</v>
      </c>
      <c r="E143" s="38"/>
    </row>
    <row r="144" spans="1:5" x14ac:dyDescent="0.2">
      <c r="A144" s="40">
        <v>5262</v>
      </c>
      <c r="B144" s="38" t="s">
        <v>324</v>
      </c>
      <c r="C144" s="118">
        <v>0</v>
      </c>
      <c r="D144" s="41">
        <f t="shared" si="0"/>
        <v>0</v>
      </c>
      <c r="E144" s="38"/>
    </row>
    <row r="145" spans="1:5" x14ac:dyDescent="0.2">
      <c r="A145" s="98">
        <v>5270</v>
      </c>
      <c r="B145" s="95" t="s">
        <v>325</v>
      </c>
      <c r="C145" s="117">
        <f>SUM(C146)</f>
        <v>0</v>
      </c>
      <c r="D145" s="99">
        <f t="shared" si="0"/>
        <v>0</v>
      </c>
      <c r="E145" s="38"/>
    </row>
    <row r="146" spans="1:5" x14ac:dyDescent="0.2">
      <c r="A146" s="40">
        <v>5271</v>
      </c>
      <c r="B146" s="38" t="s">
        <v>326</v>
      </c>
      <c r="C146" s="118">
        <v>0</v>
      </c>
      <c r="D146" s="41">
        <f t="shared" si="0"/>
        <v>0</v>
      </c>
      <c r="E146" s="38"/>
    </row>
    <row r="147" spans="1:5" x14ac:dyDescent="0.2">
      <c r="A147" s="98">
        <v>5280</v>
      </c>
      <c r="B147" s="95" t="s">
        <v>327</v>
      </c>
      <c r="C147" s="117">
        <f>SUM(C148:C152)</f>
        <v>0</v>
      </c>
      <c r="D147" s="99">
        <f t="shared" si="0"/>
        <v>0</v>
      </c>
      <c r="E147" s="38"/>
    </row>
    <row r="148" spans="1:5" x14ac:dyDescent="0.2">
      <c r="A148" s="40">
        <v>5281</v>
      </c>
      <c r="B148" s="38" t="s">
        <v>328</v>
      </c>
      <c r="C148" s="118">
        <v>0</v>
      </c>
      <c r="D148" s="41">
        <f t="shared" si="0"/>
        <v>0</v>
      </c>
      <c r="E148" s="38"/>
    </row>
    <row r="149" spans="1:5" x14ac:dyDescent="0.2">
      <c r="A149" s="40">
        <v>5282</v>
      </c>
      <c r="B149" s="38" t="s">
        <v>329</v>
      </c>
      <c r="C149" s="118">
        <v>0</v>
      </c>
      <c r="D149" s="41">
        <f t="shared" si="0"/>
        <v>0</v>
      </c>
      <c r="E149" s="38"/>
    </row>
    <row r="150" spans="1:5" x14ac:dyDescent="0.2">
      <c r="A150" s="40">
        <v>5283</v>
      </c>
      <c r="B150" s="38" t="s">
        <v>330</v>
      </c>
      <c r="C150" s="118">
        <v>0</v>
      </c>
      <c r="D150" s="41">
        <f t="shared" si="0"/>
        <v>0</v>
      </c>
      <c r="E150" s="38"/>
    </row>
    <row r="151" spans="1:5" x14ac:dyDescent="0.2">
      <c r="A151" s="40">
        <v>5284</v>
      </c>
      <c r="B151" s="38" t="s">
        <v>331</v>
      </c>
      <c r="C151" s="118">
        <v>0</v>
      </c>
      <c r="D151" s="41">
        <f t="shared" si="0"/>
        <v>0</v>
      </c>
      <c r="E151" s="38"/>
    </row>
    <row r="152" spans="1:5" x14ac:dyDescent="0.2">
      <c r="A152" s="40">
        <v>5285</v>
      </c>
      <c r="B152" s="38" t="s">
        <v>332</v>
      </c>
      <c r="C152" s="118">
        <v>0</v>
      </c>
      <c r="D152" s="41">
        <f t="shared" si="0"/>
        <v>0</v>
      </c>
      <c r="E152" s="38"/>
    </row>
    <row r="153" spans="1:5" x14ac:dyDescent="0.2">
      <c r="A153" s="98">
        <v>5290</v>
      </c>
      <c r="B153" s="95" t="s">
        <v>333</v>
      </c>
      <c r="C153" s="117">
        <f>SUM(C154:C155)</f>
        <v>0</v>
      </c>
      <c r="D153" s="99">
        <f t="shared" si="0"/>
        <v>0</v>
      </c>
      <c r="E153" s="38"/>
    </row>
    <row r="154" spans="1:5" x14ac:dyDescent="0.2">
      <c r="A154" s="40">
        <v>5291</v>
      </c>
      <c r="B154" s="38" t="s">
        <v>334</v>
      </c>
      <c r="C154" s="118">
        <v>0</v>
      </c>
      <c r="D154" s="41">
        <f t="shared" si="0"/>
        <v>0</v>
      </c>
      <c r="E154" s="38"/>
    </row>
    <row r="155" spans="1:5" x14ac:dyDescent="0.2">
      <c r="A155" s="40">
        <v>5292</v>
      </c>
      <c r="B155" s="38" t="s">
        <v>335</v>
      </c>
      <c r="C155" s="118">
        <v>0</v>
      </c>
      <c r="D155" s="41">
        <f t="shared" si="0"/>
        <v>0</v>
      </c>
      <c r="E155" s="38"/>
    </row>
    <row r="156" spans="1:5" x14ac:dyDescent="0.2">
      <c r="A156" s="98">
        <v>5300</v>
      </c>
      <c r="B156" s="95" t="s">
        <v>336</v>
      </c>
      <c r="C156" s="117">
        <f>C157+C160+C163</f>
        <v>0</v>
      </c>
      <c r="D156" s="99">
        <f t="shared" si="0"/>
        <v>0</v>
      </c>
      <c r="E156" s="38"/>
    </row>
    <row r="157" spans="1:5" x14ac:dyDescent="0.2">
      <c r="A157" s="98">
        <v>5310</v>
      </c>
      <c r="B157" s="95" t="s">
        <v>252</v>
      </c>
      <c r="C157" s="117">
        <f>C158+C159</f>
        <v>0</v>
      </c>
      <c r="D157" s="99">
        <f t="shared" si="0"/>
        <v>0</v>
      </c>
      <c r="E157" s="38"/>
    </row>
    <row r="158" spans="1:5" x14ac:dyDescent="0.2">
      <c r="A158" s="40">
        <v>5311</v>
      </c>
      <c r="B158" s="38" t="s">
        <v>337</v>
      </c>
      <c r="C158" s="118">
        <v>0</v>
      </c>
      <c r="D158" s="41">
        <f t="shared" si="0"/>
        <v>0</v>
      </c>
      <c r="E158" s="38"/>
    </row>
    <row r="159" spans="1:5" x14ac:dyDescent="0.2">
      <c r="A159" s="40">
        <v>5312</v>
      </c>
      <c r="B159" s="38" t="s">
        <v>338</v>
      </c>
      <c r="C159" s="118">
        <v>0</v>
      </c>
      <c r="D159" s="41">
        <f t="shared" si="0"/>
        <v>0</v>
      </c>
      <c r="E159" s="38"/>
    </row>
    <row r="160" spans="1:5" x14ac:dyDescent="0.2">
      <c r="A160" s="98">
        <v>5320</v>
      </c>
      <c r="B160" s="95" t="s">
        <v>253</v>
      </c>
      <c r="C160" s="117">
        <f>SUM(C161:C162)</f>
        <v>0</v>
      </c>
      <c r="D160" s="99">
        <f t="shared" ref="D160:D212" si="1">C160/$C$94</f>
        <v>0</v>
      </c>
      <c r="E160" s="38"/>
    </row>
    <row r="161" spans="1:5" x14ac:dyDescent="0.2">
      <c r="A161" s="40">
        <v>5321</v>
      </c>
      <c r="B161" s="38" t="s">
        <v>339</v>
      </c>
      <c r="C161" s="118">
        <v>0</v>
      </c>
      <c r="D161" s="41">
        <f t="shared" si="1"/>
        <v>0</v>
      </c>
      <c r="E161" s="38"/>
    </row>
    <row r="162" spans="1:5" x14ac:dyDescent="0.2">
      <c r="A162" s="40">
        <v>5322</v>
      </c>
      <c r="B162" s="38" t="s">
        <v>340</v>
      </c>
      <c r="C162" s="118">
        <v>0</v>
      </c>
      <c r="D162" s="41">
        <f t="shared" si="1"/>
        <v>0</v>
      </c>
      <c r="E162" s="38"/>
    </row>
    <row r="163" spans="1:5" x14ac:dyDescent="0.2">
      <c r="A163" s="98">
        <v>5330</v>
      </c>
      <c r="B163" s="95" t="s">
        <v>254</v>
      </c>
      <c r="C163" s="117">
        <f>SUM(C164:C165)</f>
        <v>0</v>
      </c>
      <c r="D163" s="99">
        <f t="shared" si="1"/>
        <v>0</v>
      </c>
      <c r="E163" s="38"/>
    </row>
    <row r="164" spans="1:5" x14ac:dyDescent="0.2">
      <c r="A164" s="40">
        <v>5331</v>
      </c>
      <c r="B164" s="38" t="s">
        <v>341</v>
      </c>
      <c r="C164" s="118">
        <v>0</v>
      </c>
      <c r="D164" s="41">
        <f t="shared" si="1"/>
        <v>0</v>
      </c>
      <c r="E164" s="38"/>
    </row>
    <row r="165" spans="1:5" x14ac:dyDescent="0.2">
      <c r="A165" s="40">
        <v>5332</v>
      </c>
      <c r="B165" s="38" t="s">
        <v>342</v>
      </c>
      <c r="C165" s="118">
        <v>0</v>
      </c>
      <c r="D165" s="41">
        <f t="shared" si="1"/>
        <v>0</v>
      </c>
      <c r="E165" s="38"/>
    </row>
    <row r="166" spans="1:5" x14ac:dyDescent="0.2">
      <c r="A166" s="98">
        <v>5400</v>
      </c>
      <c r="B166" s="95" t="s">
        <v>343</v>
      </c>
      <c r="C166" s="117">
        <f>C167+C170+C173+C176+C178</f>
        <v>0</v>
      </c>
      <c r="D166" s="99">
        <f t="shared" si="1"/>
        <v>0</v>
      </c>
      <c r="E166" s="38"/>
    </row>
    <row r="167" spans="1:5" x14ac:dyDescent="0.2">
      <c r="A167" s="98">
        <v>5410</v>
      </c>
      <c r="B167" s="95" t="s">
        <v>344</v>
      </c>
      <c r="C167" s="117">
        <f>SUM(C168:C169)</f>
        <v>0</v>
      </c>
      <c r="D167" s="99">
        <f t="shared" si="1"/>
        <v>0</v>
      </c>
      <c r="E167" s="38"/>
    </row>
    <row r="168" spans="1:5" x14ac:dyDescent="0.2">
      <c r="A168" s="40">
        <v>5411</v>
      </c>
      <c r="B168" s="38" t="s">
        <v>345</v>
      </c>
      <c r="C168" s="118">
        <v>0</v>
      </c>
      <c r="D168" s="41">
        <f t="shared" si="1"/>
        <v>0</v>
      </c>
      <c r="E168" s="38"/>
    </row>
    <row r="169" spans="1:5" x14ac:dyDescent="0.2">
      <c r="A169" s="40">
        <v>5412</v>
      </c>
      <c r="B169" s="38" t="s">
        <v>346</v>
      </c>
      <c r="C169" s="118">
        <v>0</v>
      </c>
      <c r="D169" s="41">
        <f t="shared" si="1"/>
        <v>0</v>
      </c>
      <c r="E169" s="38"/>
    </row>
    <row r="170" spans="1:5" x14ac:dyDescent="0.2">
      <c r="A170" s="98">
        <v>5420</v>
      </c>
      <c r="B170" s="95" t="s">
        <v>347</v>
      </c>
      <c r="C170" s="117">
        <f>SUM(C171:C172)</f>
        <v>0</v>
      </c>
      <c r="D170" s="99">
        <f t="shared" si="1"/>
        <v>0</v>
      </c>
      <c r="E170" s="38"/>
    </row>
    <row r="171" spans="1:5" x14ac:dyDescent="0.2">
      <c r="A171" s="40">
        <v>5421</v>
      </c>
      <c r="B171" s="38" t="s">
        <v>348</v>
      </c>
      <c r="C171" s="118">
        <v>0</v>
      </c>
      <c r="D171" s="41">
        <f t="shared" si="1"/>
        <v>0</v>
      </c>
      <c r="E171" s="38"/>
    </row>
    <row r="172" spans="1:5" x14ac:dyDescent="0.2">
      <c r="A172" s="40">
        <v>5422</v>
      </c>
      <c r="B172" s="38" t="s">
        <v>349</v>
      </c>
      <c r="C172" s="118">
        <v>0</v>
      </c>
      <c r="D172" s="41">
        <f t="shared" si="1"/>
        <v>0</v>
      </c>
      <c r="E172" s="38"/>
    </row>
    <row r="173" spans="1:5" x14ac:dyDescent="0.2">
      <c r="A173" s="98">
        <v>5430</v>
      </c>
      <c r="B173" s="95" t="s">
        <v>350</v>
      </c>
      <c r="C173" s="117">
        <f>SUM(C174:C175)</f>
        <v>0</v>
      </c>
      <c r="D173" s="99">
        <f t="shared" si="1"/>
        <v>0</v>
      </c>
      <c r="E173" s="38"/>
    </row>
    <row r="174" spans="1:5" x14ac:dyDescent="0.2">
      <c r="A174" s="40">
        <v>5431</v>
      </c>
      <c r="B174" s="38" t="s">
        <v>351</v>
      </c>
      <c r="C174" s="118">
        <v>0</v>
      </c>
      <c r="D174" s="41">
        <f t="shared" si="1"/>
        <v>0</v>
      </c>
      <c r="E174" s="38"/>
    </row>
    <row r="175" spans="1:5" x14ac:dyDescent="0.2">
      <c r="A175" s="40">
        <v>5432</v>
      </c>
      <c r="B175" s="38" t="s">
        <v>352</v>
      </c>
      <c r="C175" s="118">
        <v>0</v>
      </c>
      <c r="D175" s="41">
        <f t="shared" si="1"/>
        <v>0</v>
      </c>
      <c r="E175" s="38"/>
    </row>
    <row r="176" spans="1:5" x14ac:dyDescent="0.2">
      <c r="A176" s="98">
        <v>5440</v>
      </c>
      <c r="B176" s="95" t="s">
        <v>353</v>
      </c>
      <c r="C176" s="117">
        <f>SUM(C177)</f>
        <v>0</v>
      </c>
      <c r="D176" s="99">
        <f t="shared" si="1"/>
        <v>0</v>
      </c>
      <c r="E176" s="38"/>
    </row>
    <row r="177" spans="1:5" x14ac:dyDescent="0.2">
      <c r="A177" s="40">
        <v>5441</v>
      </c>
      <c r="B177" s="38" t="s">
        <v>353</v>
      </c>
      <c r="C177" s="118">
        <v>0</v>
      </c>
      <c r="D177" s="41">
        <f t="shared" si="1"/>
        <v>0</v>
      </c>
      <c r="E177" s="38"/>
    </row>
    <row r="178" spans="1:5" x14ac:dyDescent="0.2">
      <c r="A178" s="98">
        <v>5450</v>
      </c>
      <c r="B178" s="95" t="s">
        <v>354</v>
      </c>
      <c r="C178" s="117">
        <f>SUM(C179:C180)</f>
        <v>0</v>
      </c>
      <c r="D178" s="99">
        <f t="shared" si="1"/>
        <v>0</v>
      </c>
      <c r="E178" s="38"/>
    </row>
    <row r="179" spans="1:5" x14ac:dyDescent="0.2">
      <c r="A179" s="40">
        <v>5451</v>
      </c>
      <c r="B179" s="38" t="s">
        <v>355</v>
      </c>
      <c r="C179" s="118">
        <v>0</v>
      </c>
      <c r="D179" s="41">
        <f t="shared" si="1"/>
        <v>0</v>
      </c>
      <c r="E179" s="38"/>
    </row>
    <row r="180" spans="1:5" x14ac:dyDescent="0.2">
      <c r="A180" s="40">
        <v>5452</v>
      </c>
      <c r="B180" s="38" t="s">
        <v>356</v>
      </c>
      <c r="C180" s="118">
        <v>0</v>
      </c>
      <c r="D180" s="41">
        <f t="shared" si="1"/>
        <v>0</v>
      </c>
      <c r="E180" s="38"/>
    </row>
    <row r="181" spans="1:5" x14ac:dyDescent="0.2">
      <c r="A181" s="98">
        <v>5500</v>
      </c>
      <c r="B181" s="95" t="s">
        <v>357</v>
      </c>
      <c r="C181" s="117">
        <f>C182+C191+C194+C200</f>
        <v>0</v>
      </c>
      <c r="D181" s="99">
        <f t="shared" si="1"/>
        <v>0</v>
      </c>
      <c r="E181" s="38"/>
    </row>
    <row r="182" spans="1:5" x14ac:dyDescent="0.2">
      <c r="A182" s="98">
        <v>5510</v>
      </c>
      <c r="B182" s="95" t="s">
        <v>358</v>
      </c>
      <c r="C182" s="117">
        <f>SUM(C183:C190)</f>
        <v>0</v>
      </c>
      <c r="D182" s="99">
        <f t="shared" si="1"/>
        <v>0</v>
      </c>
      <c r="E182" s="38"/>
    </row>
    <row r="183" spans="1:5" x14ac:dyDescent="0.2">
      <c r="A183" s="40">
        <v>5511</v>
      </c>
      <c r="B183" s="38" t="s">
        <v>359</v>
      </c>
      <c r="C183" s="118">
        <v>0</v>
      </c>
      <c r="D183" s="41">
        <f t="shared" si="1"/>
        <v>0</v>
      </c>
      <c r="E183" s="38"/>
    </row>
    <row r="184" spans="1:5" x14ac:dyDescent="0.2">
      <c r="A184" s="40">
        <v>5512</v>
      </c>
      <c r="B184" s="38" t="s">
        <v>360</v>
      </c>
      <c r="C184" s="118">
        <v>0</v>
      </c>
      <c r="D184" s="41">
        <f t="shared" si="1"/>
        <v>0</v>
      </c>
      <c r="E184" s="38"/>
    </row>
    <row r="185" spans="1:5" x14ac:dyDescent="0.2">
      <c r="A185" s="40">
        <v>5513</v>
      </c>
      <c r="B185" s="38" t="s">
        <v>361</v>
      </c>
      <c r="C185" s="118">
        <v>0</v>
      </c>
      <c r="D185" s="41">
        <f t="shared" si="1"/>
        <v>0</v>
      </c>
      <c r="E185" s="38"/>
    </row>
    <row r="186" spans="1:5" x14ac:dyDescent="0.2">
      <c r="A186" s="40">
        <v>5514</v>
      </c>
      <c r="B186" s="38" t="s">
        <v>362</v>
      </c>
      <c r="C186" s="118">
        <v>0</v>
      </c>
      <c r="D186" s="41">
        <f t="shared" si="1"/>
        <v>0</v>
      </c>
      <c r="E186" s="38"/>
    </row>
    <row r="187" spans="1:5" x14ac:dyDescent="0.2">
      <c r="A187" s="40">
        <v>5515</v>
      </c>
      <c r="B187" s="38" t="s">
        <v>363</v>
      </c>
      <c r="C187" s="118">
        <v>0</v>
      </c>
      <c r="D187" s="41">
        <f t="shared" si="1"/>
        <v>0</v>
      </c>
      <c r="E187" s="38"/>
    </row>
    <row r="188" spans="1:5" x14ac:dyDescent="0.2">
      <c r="A188" s="40">
        <v>5516</v>
      </c>
      <c r="B188" s="38" t="s">
        <v>364</v>
      </c>
      <c r="C188" s="118">
        <v>0</v>
      </c>
      <c r="D188" s="41">
        <f t="shared" si="1"/>
        <v>0</v>
      </c>
      <c r="E188" s="38"/>
    </row>
    <row r="189" spans="1:5" x14ac:dyDescent="0.2">
      <c r="A189" s="40">
        <v>5517</v>
      </c>
      <c r="B189" s="38" t="s">
        <v>365</v>
      </c>
      <c r="C189" s="118">
        <v>0</v>
      </c>
      <c r="D189" s="41">
        <f t="shared" si="1"/>
        <v>0</v>
      </c>
      <c r="E189" s="38"/>
    </row>
    <row r="190" spans="1:5" x14ac:dyDescent="0.2">
      <c r="A190" s="40">
        <v>5518</v>
      </c>
      <c r="B190" s="38" t="s">
        <v>41</v>
      </c>
      <c r="C190" s="118">
        <v>0</v>
      </c>
      <c r="D190" s="41">
        <f t="shared" si="1"/>
        <v>0</v>
      </c>
      <c r="E190" s="38"/>
    </row>
    <row r="191" spans="1:5" x14ac:dyDescent="0.2">
      <c r="A191" s="98">
        <v>5520</v>
      </c>
      <c r="B191" s="95" t="s">
        <v>40</v>
      </c>
      <c r="C191" s="117">
        <f>SUM(C192:C193)</f>
        <v>0</v>
      </c>
      <c r="D191" s="99">
        <f t="shared" si="1"/>
        <v>0</v>
      </c>
      <c r="E191" s="38"/>
    </row>
    <row r="192" spans="1:5" x14ac:dyDescent="0.2">
      <c r="A192" s="40">
        <v>5521</v>
      </c>
      <c r="B192" s="38" t="s">
        <v>366</v>
      </c>
      <c r="C192" s="118">
        <v>0</v>
      </c>
      <c r="D192" s="41">
        <f t="shared" si="1"/>
        <v>0</v>
      </c>
      <c r="E192" s="38"/>
    </row>
    <row r="193" spans="1:5" x14ac:dyDescent="0.2">
      <c r="A193" s="40">
        <v>5522</v>
      </c>
      <c r="B193" s="38" t="s">
        <v>367</v>
      </c>
      <c r="C193" s="118">
        <v>0</v>
      </c>
      <c r="D193" s="41">
        <f t="shared" si="1"/>
        <v>0</v>
      </c>
      <c r="E193" s="38"/>
    </row>
    <row r="194" spans="1:5" x14ac:dyDescent="0.2">
      <c r="A194" s="98">
        <v>5530</v>
      </c>
      <c r="B194" s="95" t="s">
        <v>368</v>
      </c>
      <c r="C194" s="117">
        <f>SUM(C195:C199)</f>
        <v>0</v>
      </c>
      <c r="D194" s="99">
        <f t="shared" si="1"/>
        <v>0</v>
      </c>
      <c r="E194" s="38"/>
    </row>
    <row r="195" spans="1:5" x14ac:dyDescent="0.2">
      <c r="A195" s="40">
        <v>5531</v>
      </c>
      <c r="B195" s="38" t="s">
        <v>369</v>
      </c>
      <c r="C195" s="118">
        <v>0</v>
      </c>
      <c r="D195" s="41">
        <f t="shared" si="1"/>
        <v>0</v>
      </c>
      <c r="E195" s="38"/>
    </row>
    <row r="196" spans="1:5" x14ac:dyDescent="0.2">
      <c r="A196" s="40">
        <v>5532</v>
      </c>
      <c r="B196" s="38" t="s">
        <v>370</v>
      </c>
      <c r="C196" s="118">
        <v>0</v>
      </c>
      <c r="D196" s="41">
        <f t="shared" si="1"/>
        <v>0</v>
      </c>
      <c r="E196" s="38"/>
    </row>
    <row r="197" spans="1:5" x14ac:dyDescent="0.2">
      <c r="A197" s="40">
        <v>5533</v>
      </c>
      <c r="B197" s="38" t="s">
        <v>371</v>
      </c>
      <c r="C197" s="118">
        <v>0</v>
      </c>
      <c r="D197" s="41">
        <f t="shared" si="1"/>
        <v>0</v>
      </c>
      <c r="E197" s="38"/>
    </row>
    <row r="198" spans="1:5" x14ac:dyDescent="0.2">
      <c r="A198" s="40">
        <v>5534</v>
      </c>
      <c r="B198" s="38" t="s">
        <v>372</v>
      </c>
      <c r="C198" s="118">
        <v>0</v>
      </c>
      <c r="D198" s="41">
        <f t="shared" si="1"/>
        <v>0</v>
      </c>
      <c r="E198" s="38"/>
    </row>
    <row r="199" spans="1:5" x14ac:dyDescent="0.2">
      <c r="A199" s="40">
        <v>5535</v>
      </c>
      <c r="B199" s="38" t="s">
        <v>373</v>
      </c>
      <c r="C199" s="118">
        <v>0</v>
      </c>
      <c r="D199" s="41">
        <f t="shared" si="1"/>
        <v>0</v>
      </c>
      <c r="E199" s="38"/>
    </row>
    <row r="200" spans="1:5" x14ac:dyDescent="0.2">
      <c r="A200" s="98">
        <v>5590</v>
      </c>
      <c r="B200" s="95" t="s">
        <v>374</v>
      </c>
      <c r="C200" s="117">
        <f>SUM(C201:C209)</f>
        <v>0</v>
      </c>
      <c r="D200" s="99">
        <f t="shared" si="1"/>
        <v>0</v>
      </c>
      <c r="E200" s="38"/>
    </row>
    <row r="201" spans="1:5" x14ac:dyDescent="0.2">
      <c r="A201" s="40">
        <v>5591</v>
      </c>
      <c r="B201" s="38" t="s">
        <v>375</v>
      </c>
      <c r="C201" s="118">
        <v>0</v>
      </c>
      <c r="D201" s="41">
        <f t="shared" si="1"/>
        <v>0</v>
      </c>
      <c r="E201" s="38"/>
    </row>
    <row r="202" spans="1:5" x14ac:dyDescent="0.2">
      <c r="A202" s="40">
        <v>5592</v>
      </c>
      <c r="B202" s="38" t="s">
        <v>376</v>
      </c>
      <c r="C202" s="118">
        <v>0</v>
      </c>
      <c r="D202" s="41">
        <f t="shared" si="1"/>
        <v>0</v>
      </c>
      <c r="E202" s="38"/>
    </row>
    <row r="203" spans="1:5" x14ac:dyDescent="0.2">
      <c r="A203" s="40">
        <v>5593</v>
      </c>
      <c r="B203" s="38" t="s">
        <v>377</v>
      </c>
      <c r="C203" s="118">
        <v>0</v>
      </c>
      <c r="D203" s="41">
        <f t="shared" si="1"/>
        <v>0</v>
      </c>
      <c r="E203" s="38"/>
    </row>
    <row r="204" spans="1:5" x14ac:dyDescent="0.2">
      <c r="A204" s="40">
        <v>5594</v>
      </c>
      <c r="B204" s="38" t="s">
        <v>433</v>
      </c>
      <c r="C204" s="118">
        <v>0</v>
      </c>
      <c r="D204" s="41">
        <f t="shared" si="1"/>
        <v>0</v>
      </c>
      <c r="E204" s="38"/>
    </row>
    <row r="205" spans="1:5" x14ac:dyDescent="0.2">
      <c r="A205" s="40">
        <v>5595</v>
      </c>
      <c r="B205" s="38" t="s">
        <v>379</v>
      </c>
      <c r="C205" s="118">
        <v>0</v>
      </c>
      <c r="D205" s="41">
        <f t="shared" si="1"/>
        <v>0</v>
      </c>
      <c r="E205" s="38"/>
    </row>
    <row r="206" spans="1:5" x14ac:dyDescent="0.2">
      <c r="A206" s="40">
        <v>5596</v>
      </c>
      <c r="B206" s="38" t="s">
        <v>274</v>
      </c>
      <c r="C206" s="118">
        <v>0</v>
      </c>
      <c r="D206" s="41">
        <f t="shared" si="1"/>
        <v>0</v>
      </c>
      <c r="E206" s="38"/>
    </row>
    <row r="207" spans="1:5" x14ac:dyDescent="0.2">
      <c r="A207" s="40">
        <v>5597</v>
      </c>
      <c r="B207" s="38" t="s">
        <v>380</v>
      </c>
      <c r="C207" s="118">
        <v>0</v>
      </c>
      <c r="D207" s="41">
        <f t="shared" si="1"/>
        <v>0</v>
      </c>
      <c r="E207" s="38"/>
    </row>
    <row r="208" spans="1:5" x14ac:dyDescent="0.2">
      <c r="A208" s="40">
        <v>5598</v>
      </c>
      <c r="B208" s="38" t="s">
        <v>434</v>
      </c>
      <c r="C208" s="118">
        <v>0</v>
      </c>
      <c r="D208" s="41">
        <f t="shared" si="1"/>
        <v>0</v>
      </c>
      <c r="E208" s="38"/>
    </row>
    <row r="209" spans="1:5" x14ac:dyDescent="0.2">
      <c r="A209" s="40">
        <v>5599</v>
      </c>
      <c r="B209" s="38" t="s">
        <v>381</v>
      </c>
      <c r="C209" s="118">
        <v>0</v>
      </c>
      <c r="D209" s="41">
        <f t="shared" si="1"/>
        <v>0</v>
      </c>
      <c r="E209" s="38"/>
    </row>
    <row r="210" spans="1:5" x14ac:dyDescent="0.2">
      <c r="A210" s="98">
        <v>5600</v>
      </c>
      <c r="B210" s="95" t="s">
        <v>39</v>
      </c>
      <c r="C210" s="117">
        <f>C211</f>
        <v>0</v>
      </c>
      <c r="D210" s="99">
        <f t="shared" si="1"/>
        <v>0</v>
      </c>
      <c r="E210" s="38"/>
    </row>
    <row r="211" spans="1:5" x14ac:dyDescent="0.2">
      <c r="A211" s="98">
        <v>5610</v>
      </c>
      <c r="B211" s="95" t="s">
        <v>382</v>
      </c>
      <c r="C211" s="117">
        <f>C212</f>
        <v>0</v>
      </c>
      <c r="D211" s="99">
        <f t="shared" si="1"/>
        <v>0</v>
      </c>
      <c r="E211" s="38"/>
    </row>
    <row r="212" spans="1:5" x14ac:dyDescent="0.2">
      <c r="A212" s="40">
        <v>5611</v>
      </c>
      <c r="B212" s="38" t="s">
        <v>383</v>
      </c>
      <c r="C212" s="118">
        <v>0</v>
      </c>
      <c r="D212" s="41">
        <f t="shared" si="1"/>
        <v>0</v>
      </c>
      <c r="E212" s="38"/>
    </row>
    <row r="213" spans="1:5" x14ac:dyDescent="0.2">
      <c r="C213" s="116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3622047244094491" right="0.23622047244094491" top="0.74803149606299213" bottom="0.74803149606299213" header="0.31496062992125984" footer="0.31496062992125984"/>
  <pageSetup scale="68" fitToHeight="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7"/>
  <sheetViews>
    <sheetView topLeftCell="A150" zoomScale="60" zoomScaleNormal="100" workbookViewId="0">
      <selection sqref="A1:J18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10" s="11" customFormat="1" ht="31.8" customHeight="1" x14ac:dyDescent="0.3">
      <c r="A1" s="192" t="s">
        <v>600</v>
      </c>
      <c r="B1" s="193"/>
      <c r="C1" s="193"/>
      <c r="D1" s="193"/>
      <c r="E1" s="193"/>
      <c r="F1" s="193"/>
      <c r="G1" s="164" t="s">
        <v>498</v>
      </c>
      <c r="H1" s="165">
        <v>2025</v>
      </c>
      <c r="I1" s="166"/>
      <c r="J1" s="166"/>
    </row>
    <row r="2" spans="1:10" s="11" customFormat="1" ht="31.8" customHeight="1" x14ac:dyDescent="0.3">
      <c r="A2" s="192" t="s">
        <v>502</v>
      </c>
      <c r="B2" s="193"/>
      <c r="C2" s="193"/>
      <c r="D2" s="193"/>
      <c r="E2" s="193"/>
      <c r="F2" s="193"/>
      <c r="G2" s="164" t="s">
        <v>499</v>
      </c>
      <c r="H2" s="165" t="s">
        <v>501</v>
      </c>
      <c r="I2" s="166"/>
      <c r="J2" s="166"/>
    </row>
    <row r="3" spans="1:10" s="11" customFormat="1" ht="31.8" customHeight="1" x14ac:dyDescent="0.3">
      <c r="A3" s="192" t="s">
        <v>601</v>
      </c>
      <c r="B3" s="193"/>
      <c r="C3" s="193"/>
      <c r="D3" s="193"/>
      <c r="E3" s="193"/>
      <c r="F3" s="193"/>
      <c r="G3" s="164" t="s">
        <v>500</v>
      </c>
      <c r="H3" s="165">
        <v>2</v>
      </c>
      <c r="I3" s="166"/>
      <c r="J3" s="166"/>
    </row>
    <row r="4" spans="1:10" s="11" customFormat="1" ht="28.8" customHeight="1" x14ac:dyDescent="0.3">
      <c r="A4" s="192" t="s">
        <v>516</v>
      </c>
      <c r="B4" s="193"/>
      <c r="C4" s="193"/>
      <c r="D4" s="193"/>
      <c r="E4" s="193"/>
      <c r="F4" s="193"/>
      <c r="G4" s="164"/>
      <c r="H4" s="165"/>
      <c r="I4" s="166"/>
      <c r="J4" s="166"/>
    </row>
    <row r="5" spans="1:10" ht="13.8" x14ac:dyDescent="0.25">
      <c r="A5" s="167" t="s">
        <v>116</v>
      </c>
      <c r="B5" s="168"/>
      <c r="C5" s="168"/>
      <c r="D5" s="168"/>
      <c r="E5" s="168"/>
      <c r="F5" s="168"/>
      <c r="G5" s="168"/>
      <c r="H5" s="168"/>
      <c r="I5" s="169"/>
      <c r="J5" s="169"/>
    </row>
    <row r="6" spans="1:10" ht="13.8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</row>
    <row r="7" spans="1:10" ht="13.8" x14ac:dyDescent="0.25">
      <c r="A7" s="168" t="s">
        <v>88</v>
      </c>
      <c r="B7" s="168"/>
      <c r="C7" s="168"/>
      <c r="D7" s="168"/>
      <c r="E7" s="168"/>
      <c r="F7" s="168"/>
      <c r="G7" s="168"/>
      <c r="H7" s="168"/>
      <c r="I7" s="169"/>
      <c r="J7" s="169"/>
    </row>
    <row r="8" spans="1:10" ht="13.8" x14ac:dyDescent="0.25">
      <c r="A8" s="170" t="s">
        <v>86</v>
      </c>
      <c r="B8" s="170" t="s">
        <v>83</v>
      </c>
      <c r="C8" s="170" t="s">
        <v>84</v>
      </c>
      <c r="D8" s="170" t="s">
        <v>85</v>
      </c>
      <c r="E8" s="170"/>
      <c r="F8" s="170"/>
      <c r="G8" s="170"/>
      <c r="H8" s="170"/>
      <c r="I8" s="169"/>
      <c r="J8" s="169"/>
    </row>
    <row r="9" spans="1:10" ht="13.8" x14ac:dyDescent="0.25">
      <c r="A9" s="171">
        <v>1114</v>
      </c>
      <c r="B9" s="169" t="s">
        <v>117</v>
      </c>
      <c r="C9" s="172">
        <v>0</v>
      </c>
      <c r="D9" s="169"/>
      <c r="E9" s="169" t="str">
        <f>+IF(OR(C9&lt;&gt;0,C10&lt;&gt;0,C11&lt;&gt;0),"","SIN INFORMACIÓN QUE REVELAR")</f>
        <v>SIN INFORMACIÓN QUE REVELAR</v>
      </c>
      <c r="F9" s="169"/>
      <c r="G9" s="169"/>
      <c r="H9" s="169"/>
      <c r="I9" s="169"/>
      <c r="J9" s="169"/>
    </row>
    <row r="10" spans="1:10" ht="13.8" x14ac:dyDescent="0.25">
      <c r="A10" s="171">
        <v>1115</v>
      </c>
      <c r="B10" s="169" t="s">
        <v>118</v>
      </c>
      <c r="C10" s="172">
        <v>0</v>
      </c>
      <c r="D10" s="169"/>
      <c r="E10" s="169"/>
      <c r="F10" s="169"/>
      <c r="G10" s="169"/>
      <c r="H10" s="169"/>
      <c r="I10" s="169"/>
      <c r="J10" s="169"/>
    </row>
    <row r="11" spans="1:10" ht="13.8" x14ac:dyDescent="0.25">
      <c r="A11" s="171">
        <v>1121</v>
      </c>
      <c r="B11" s="169" t="s">
        <v>119</v>
      </c>
      <c r="C11" s="172">
        <v>0</v>
      </c>
      <c r="D11" s="169"/>
      <c r="E11" s="169"/>
      <c r="F11" s="169"/>
      <c r="G11" s="169"/>
      <c r="H11" s="169"/>
      <c r="I11" s="169"/>
      <c r="J11" s="169"/>
    </row>
    <row r="12" spans="1:10" ht="13.8" x14ac:dyDescent="0.25">
      <c r="A12" s="169"/>
      <c r="B12" s="169"/>
      <c r="C12" s="173"/>
      <c r="D12" s="169"/>
      <c r="E12" s="169"/>
      <c r="F12" s="169"/>
      <c r="G12" s="169"/>
      <c r="H12" s="169"/>
      <c r="I12" s="169"/>
      <c r="J12" s="169"/>
    </row>
    <row r="13" spans="1:10" ht="13.8" x14ac:dyDescent="0.25">
      <c r="A13" s="168" t="s">
        <v>89</v>
      </c>
      <c r="B13" s="168"/>
      <c r="C13" s="168"/>
      <c r="D13" s="168"/>
      <c r="E13" s="168"/>
      <c r="F13" s="168"/>
      <c r="G13" s="168"/>
      <c r="H13" s="168"/>
      <c r="I13" s="169"/>
      <c r="J13" s="169"/>
    </row>
    <row r="14" spans="1:10" ht="13.8" x14ac:dyDescent="0.25">
      <c r="A14" s="170" t="s">
        <v>86</v>
      </c>
      <c r="B14" s="170" t="s">
        <v>83</v>
      </c>
      <c r="C14" s="170" t="s">
        <v>84</v>
      </c>
      <c r="D14" s="170">
        <v>2024</v>
      </c>
      <c r="E14" s="170">
        <v>2023</v>
      </c>
      <c r="F14" s="170">
        <v>2022</v>
      </c>
      <c r="G14" s="170">
        <v>2021</v>
      </c>
      <c r="H14" s="170" t="s">
        <v>115</v>
      </c>
      <c r="I14" s="169"/>
      <c r="J14" s="169"/>
    </row>
    <row r="15" spans="1:10" ht="13.8" x14ac:dyDescent="0.25">
      <c r="A15" s="171">
        <v>1122</v>
      </c>
      <c r="B15" s="169" t="s">
        <v>121</v>
      </c>
      <c r="C15" s="172">
        <v>2196532.21</v>
      </c>
      <c r="D15" s="172">
        <v>2059482.83</v>
      </c>
      <c r="E15" s="172">
        <v>1817274.84</v>
      </c>
      <c r="F15" s="172">
        <v>0</v>
      </c>
      <c r="G15" s="172">
        <v>0</v>
      </c>
      <c r="H15" s="172" t="str">
        <f>+IF(OR(C15&lt;&gt;0,C16&lt;&gt;0),"","SIN INFORMACIÓN QUE REVELAR")</f>
        <v/>
      </c>
      <c r="I15" s="169"/>
      <c r="J15" s="169"/>
    </row>
    <row r="16" spans="1:10" ht="13.8" x14ac:dyDescent="0.25">
      <c r="A16" s="171">
        <v>1124</v>
      </c>
      <c r="B16" s="169" t="s">
        <v>122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  <c r="H16" s="172"/>
      <c r="I16" s="169"/>
      <c r="J16" s="169"/>
    </row>
    <row r="17" spans="1:10" ht="13.8" x14ac:dyDescent="0.25">
      <c r="A17" s="169"/>
      <c r="B17" s="169"/>
      <c r="C17" s="173"/>
      <c r="D17" s="173"/>
      <c r="E17" s="173"/>
      <c r="F17" s="173"/>
      <c r="G17" s="173"/>
      <c r="H17" s="169"/>
      <c r="I17" s="169"/>
      <c r="J17" s="169"/>
    </row>
    <row r="18" spans="1:10" ht="13.8" x14ac:dyDescent="0.25">
      <c r="A18" s="168" t="s">
        <v>90</v>
      </c>
      <c r="B18" s="168"/>
      <c r="C18" s="168"/>
      <c r="D18" s="168"/>
      <c r="E18" s="168"/>
      <c r="F18" s="168"/>
      <c r="G18" s="168"/>
      <c r="H18" s="168"/>
      <c r="I18" s="169"/>
      <c r="J18" s="169"/>
    </row>
    <row r="19" spans="1:10" ht="13.8" x14ac:dyDescent="0.25">
      <c r="A19" s="170" t="s">
        <v>86</v>
      </c>
      <c r="B19" s="170" t="s">
        <v>83</v>
      </c>
      <c r="C19" s="170" t="s">
        <v>84</v>
      </c>
      <c r="D19" s="170" t="s">
        <v>123</v>
      </c>
      <c r="E19" s="170" t="s">
        <v>124</v>
      </c>
      <c r="F19" s="170" t="s">
        <v>125</v>
      </c>
      <c r="G19" s="170" t="s">
        <v>126</v>
      </c>
      <c r="H19" s="170" t="s">
        <v>127</v>
      </c>
      <c r="I19" s="169"/>
      <c r="J19" s="169"/>
    </row>
    <row r="20" spans="1:10" ht="13.8" x14ac:dyDescent="0.25">
      <c r="A20" s="171">
        <v>1123</v>
      </c>
      <c r="B20" s="169" t="s">
        <v>128</v>
      </c>
      <c r="C20" s="172">
        <v>107699.17</v>
      </c>
      <c r="D20" s="172">
        <v>107699.17</v>
      </c>
      <c r="E20" s="172">
        <v>0</v>
      </c>
      <c r="F20" s="172">
        <v>0</v>
      </c>
      <c r="G20" s="172">
        <v>0</v>
      </c>
      <c r="H20" s="172" t="str">
        <f>IF(OR(C20&lt;&gt;0, C21&lt;&gt;0, C22&lt;&gt;0, C23&lt;&gt;0, C24&lt;&gt;0, C25&lt;&gt;0, C26&lt;&gt;0, C27&lt;&gt;0, C28&lt;&gt;0), "", "SIN INFORMACIÓN QUE REVELAR")</f>
        <v/>
      </c>
      <c r="I20" s="169"/>
      <c r="J20" s="169"/>
    </row>
    <row r="21" spans="1:10" ht="13.8" x14ac:dyDescent="0.25">
      <c r="A21" s="171">
        <v>1125</v>
      </c>
      <c r="B21" s="169" t="s">
        <v>129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/>
      <c r="I21" s="169"/>
      <c r="J21" s="169"/>
    </row>
    <row r="22" spans="1:10" ht="13.8" x14ac:dyDescent="0.25">
      <c r="A22" s="171">
        <v>1126</v>
      </c>
      <c r="B22" s="169" t="s">
        <v>482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/>
      <c r="I22" s="169"/>
      <c r="J22" s="169"/>
    </row>
    <row r="23" spans="1:10" ht="13.8" x14ac:dyDescent="0.25">
      <c r="A23" s="171">
        <v>1129</v>
      </c>
      <c r="B23" s="169" t="s">
        <v>483</v>
      </c>
      <c r="C23" s="172">
        <v>-266451.98</v>
      </c>
      <c r="D23" s="172">
        <v>-266451.98</v>
      </c>
      <c r="E23" s="172">
        <v>0</v>
      </c>
      <c r="F23" s="172">
        <v>0</v>
      </c>
      <c r="G23" s="172">
        <v>0</v>
      </c>
      <c r="H23" s="172"/>
      <c r="I23" s="169"/>
      <c r="J23" s="169"/>
    </row>
    <row r="24" spans="1:10" ht="13.8" x14ac:dyDescent="0.25">
      <c r="A24" s="171">
        <v>1131</v>
      </c>
      <c r="B24" s="169" t="s">
        <v>130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/>
      <c r="I24" s="169"/>
      <c r="J24" s="169"/>
    </row>
    <row r="25" spans="1:10" ht="13.8" x14ac:dyDescent="0.25">
      <c r="A25" s="171">
        <v>1132</v>
      </c>
      <c r="B25" s="169" t="s">
        <v>131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/>
      <c r="I25" s="169"/>
      <c r="J25" s="169"/>
    </row>
    <row r="26" spans="1:10" ht="13.8" x14ac:dyDescent="0.25">
      <c r="A26" s="171">
        <v>1133</v>
      </c>
      <c r="B26" s="169" t="s">
        <v>132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/>
      <c r="I26" s="169"/>
      <c r="J26" s="169"/>
    </row>
    <row r="27" spans="1:10" ht="13.8" x14ac:dyDescent="0.25">
      <c r="A27" s="171">
        <v>1134</v>
      </c>
      <c r="B27" s="169" t="s">
        <v>133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/>
      <c r="I27" s="169"/>
      <c r="J27" s="169"/>
    </row>
    <row r="28" spans="1:10" ht="13.8" x14ac:dyDescent="0.25">
      <c r="A28" s="171">
        <v>1139</v>
      </c>
      <c r="B28" s="169" t="s">
        <v>134</v>
      </c>
      <c r="C28" s="172">
        <v>0</v>
      </c>
      <c r="D28" s="172">
        <v>0</v>
      </c>
      <c r="E28" s="172">
        <v>0</v>
      </c>
      <c r="F28" s="172">
        <v>0</v>
      </c>
      <c r="G28" s="172">
        <v>0</v>
      </c>
      <c r="H28" s="172"/>
      <c r="I28" s="169"/>
      <c r="J28" s="169"/>
    </row>
    <row r="29" spans="1:10" ht="13.8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ht="13.8" x14ac:dyDescent="0.25">
      <c r="A30" s="168" t="s">
        <v>484</v>
      </c>
      <c r="B30" s="168"/>
      <c r="C30" s="168"/>
      <c r="D30" s="168"/>
      <c r="E30" s="168"/>
      <c r="F30" s="168"/>
      <c r="G30" s="168"/>
      <c r="H30" s="168"/>
      <c r="I30" s="169"/>
      <c r="J30" s="169"/>
    </row>
    <row r="31" spans="1:10" ht="13.8" x14ac:dyDescent="0.25">
      <c r="A31" s="170" t="s">
        <v>86</v>
      </c>
      <c r="B31" s="170" t="s">
        <v>83</v>
      </c>
      <c r="C31" s="170" t="s">
        <v>84</v>
      </c>
      <c r="D31" s="170" t="s">
        <v>93</v>
      </c>
      <c r="E31" s="170" t="s">
        <v>92</v>
      </c>
      <c r="F31" s="170" t="s">
        <v>135</v>
      </c>
      <c r="G31" s="170" t="s">
        <v>95</v>
      </c>
      <c r="H31" s="170"/>
      <c r="I31" s="169"/>
      <c r="J31" s="169"/>
    </row>
    <row r="32" spans="1:10" ht="13.8" x14ac:dyDescent="0.25">
      <c r="A32" s="171">
        <v>1140</v>
      </c>
      <c r="B32" s="169" t="s">
        <v>136</v>
      </c>
      <c r="C32" s="172">
        <f>SUM(C33:C37)</f>
        <v>0</v>
      </c>
      <c r="D32" s="169"/>
      <c r="E32" s="169" t="str">
        <f>IF(OR(C32&lt;&gt;0, C33&lt;&gt;0, C34&lt;&gt;0, C35&lt;&gt;0, C36&lt;&gt;0, C37&lt;&gt;0), "", "SIN INFORMACIÓN QUE REVELAR")</f>
        <v>SIN INFORMACIÓN QUE REVELAR</v>
      </c>
      <c r="F32" s="169"/>
      <c r="G32" s="169"/>
      <c r="H32" s="169"/>
      <c r="I32" s="169"/>
      <c r="J32" s="169"/>
    </row>
    <row r="33" spans="1:10" ht="13.8" x14ac:dyDescent="0.25">
      <c r="A33" s="171">
        <v>1141</v>
      </c>
      <c r="B33" s="169" t="s">
        <v>137</v>
      </c>
      <c r="C33" s="172">
        <v>0</v>
      </c>
      <c r="D33" s="169"/>
      <c r="E33" s="169"/>
      <c r="F33" s="169"/>
      <c r="G33" s="169"/>
      <c r="H33" s="169"/>
      <c r="I33" s="169"/>
      <c r="J33" s="169"/>
    </row>
    <row r="34" spans="1:10" ht="13.8" x14ac:dyDescent="0.25">
      <c r="A34" s="171">
        <v>1142</v>
      </c>
      <c r="B34" s="169" t="s">
        <v>138</v>
      </c>
      <c r="C34" s="172">
        <v>0</v>
      </c>
      <c r="D34" s="169"/>
      <c r="E34" s="169"/>
      <c r="F34" s="169"/>
      <c r="G34" s="169"/>
      <c r="H34" s="169"/>
      <c r="I34" s="169"/>
      <c r="J34" s="169"/>
    </row>
    <row r="35" spans="1:10" ht="13.8" x14ac:dyDescent="0.25">
      <c r="A35" s="171">
        <v>1143</v>
      </c>
      <c r="B35" s="169" t="s">
        <v>139</v>
      </c>
      <c r="C35" s="172">
        <v>0</v>
      </c>
      <c r="D35" s="169"/>
      <c r="E35" s="169"/>
      <c r="F35" s="169"/>
      <c r="G35" s="169"/>
      <c r="H35" s="169"/>
      <c r="I35" s="169"/>
      <c r="J35" s="169"/>
    </row>
    <row r="36" spans="1:10" ht="13.8" x14ac:dyDescent="0.25">
      <c r="A36" s="171">
        <v>1144</v>
      </c>
      <c r="B36" s="169" t="s">
        <v>140</v>
      </c>
      <c r="C36" s="172">
        <v>0</v>
      </c>
      <c r="D36" s="169"/>
      <c r="E36" s="169"/>
      <c r="F36" s="169"/>
      <c r="G36" s="169"/>
      <c r="H36" s="169"/>
      <c r="I36" s="169"/>
      <c r="J36" s="169"/>
    </row>
    <row r="37" spans="1:10" ht="13.8" x14ac:dyDescent="0.25">
      <c r="A37" s="171">
        <v>1145</v>
      </c>
      <c r="B37" s="169" t="s">
        <v>141</v>
      </c>
      <c r="C37" s="172">
        <v>0</v>
      </c>
      <c r="D37" s="169"/>
      <c r="E37" s="169"/>
      <c r="F37" s="169"/>
      <c r="G37" s="169"/>
      <c r="H37" s="169"/>
      <c r="I37" s="169"/>
      <c r="J37" s="169"/>
    </row>
    <row r="38" spans="1:10" ht="13.8" x14ac:dyDescent="0.25">
      <c r="A38" s="169"/>
      <c r="B38" s="169"/>
      <c r="C38" s="169"/>
      <c r="D38" s="169"/>
      <c r="E38" s="169"/>
      <c r="F38" s="169"/>
      <c r="G38" s="169"/>
      <c r="H38" s="169"/>
      <c r="I38" s="169"/>
      <c r="J38" s="169"/>
    </row>
    <row r="39" spans="1:10" ht="13.8" x14ac:dyDescent="0.25">
      <c r="A39" s="168" t="s">
        <v>142</v>
      </c>
      <c r="B39" s="168"/>
      <c r="C39" s="168"/>
      <c r="D39" s="168"/>
      <c r="E39" s="168"/>
      <c r="F39" s="168"/>
      <c r="G39" s="168"/>
      <c r="H39" s="168"/>
      <c r="I39" s="169"/>
      <c r="J39" s="169"/>
    </row>
    <row r="40" spans="1:10" ht="13.8" x14ac:dyDescent="0.25">
      <c r="A40" s="170" t="s">
        <v>86</v>
      </c>
      <c r="B40" s="170" t="s">
        <v>83</v>
      </c>
      <c r="C40" s="170" t="s">
        <v>84</v>
      </c>
      <c r="D40" s="170" t="s">
        <v>91</v>
      </c>
      <c r="E40" s="170" t="s">
        <v>94</v>
      </c>
      <c r="F40" s="170" t="s">
        <v>143</v>
      </c>
      <c r="G40" s="170"/>
      <c r="H40" s="170"/>
      <c r="I40" s="169"/>
      <c r="J40" s="169"/>
    </row>
    <row r="41" spans="1:10" ht="13.8" x14ac:dyDescent="0.25">
      <c r="A41" s="171">
        <v>1150</v>
      </c>
      <c r="B41" s="169" t="s">
        <v>144</v>
      </c>
      <c r="C41" s="172">
        <f>C42</f>
        <v>0</v>
      </c>
      <c r="D41" s="169"/>
      <c r="E41" s="169" t="str">
        <f>+IF(OR(C41&lt;&gt;0,C42&lt;&gt;0),"","SIN INFORMACIÓN QUE REVELAR")</f>
        <v>SIN INFORMACIÓN QUE REVELAR</v>
      </c>
      <c r="F41" s="169"/>
      <c r="G41" s="169"/>
      <c r="H41" s="169"/>
      <c r="I41" s="169"/>
      <c r="J41" s="169"/>
    </row>
    <row r="42" spans="1:10" ht="13.8" x14ac:dyDescent="0.25">
      <c r="A42" s="171">
        <v>1151</v>
      </c>
      <c r="B42" s="169" t="s">
        <v>145</v>
      </c>
      <c r="C42" s="172">
        <v>0</v>
      </c>
      <c r="D42" s="169"/>
      <c r="E42" s="169"/>
      <c r="F42" s="169"/>
      <c r="G42" s="169"/>
      <c r="H42" s="169"/>
      <c r="I42" s="169"/>
      <c r="J42" s="169"/>
    </row>
    <row r="43" spans="1:10" ht="13.8" x14ac:dyDescent="0.25">
      <c r="A43" s="169"/>
      <c r="B43" s="169"/>
      <c r="C43" s="169"/>
      <c r="D43" s="169"/>
      <c r="E43" s="169"/>
      <c r="F43" s="169"/>
      <c r="G43" s="169"/>
      <c r="H43" s="169"/>
      <c r="I43" s="169"/>
      <c r="J43" s="169"/>
    </row>
    <row r="44" spans="1:10" ht="13.8" x14ac:dyDescent="0.25">
      <c r="A44" s="168" t="s">
        <v>96</v>
      </c>
      <c r="B44" s="168"/>
      <c r="C44" s="168"/>
      <c r="D44" s="168"/>
      <c r="E44" s="168"/>
      <c r="F44" s="168"/>
      <c r="G44" s="168"/>
      <c r="H44" s="168"/>
      <c r="I44" s="169"/>
      <c r="J44" s="169"/>
    </row>
    <row r="45" spans="1:10" ht="13.8" x14ac:dyDescent="0.25">
      <c r="A45" s="170" t="s">
        <v>86</v>
      </c>
      <c r="B45" s="170" t="s">
        <v>83</v>
      </c>
      <c r="C45" s="170" t="s">
        <v>84</v>
      </c>
      <c r="D45" s="170" t="s">
        <v>85</v>
      </c>
      <c r="E45" s="170" t="s">
        <v>127</v>
      </c>
      <c r="F45" s="170"/>
      <c r="G45" s="170"/>
      <c r="H45" s="170"/>
      <c r="I45" s="169"/>
      <c r="J45" s="169"/>
    </row>
    <row r="46" spans="1:10" ht="13.8" x14ac:dyDescent="0.25">
      <c r="A46" s="171">
        <v>1213</v>
      </c>
      <c r="B46" s="169" t="s">
        <v>146</v>
      </c>
      <c r="C46" s="172">
        <v>0</v>
      </c>
      <c r="D46" s="169"/>
      <c r="E46" s="169" t="str">
        <f>IF(OR(C46&lt;&gt;0),"","SIN INFORMACIÓN QUE REVELAR")</f>
        <v>SIN INFORMACIÓN QUE REVELAR</v>
      </c>
      <c r="F46" s="169"/>
      <c r="G46" s="169"/>
      <c r="H46" s="169"/>
      <c r="I46" s="169"/>
      <c r="J46" s="169"/>
    </row>
    <row r="47" spans="1:10" ht="13.8" x14ac:dyDescent="0.25">
      <c r="A47" s="169"/>
      <c r="B47" s="169"/>
      <c r="C47" s="169"/>
      <c r="D47" s="169"/>
      <c r="E47" s="169"/>
      <c r="F47" s="169"/>
      <c r="G47" s="169"/>
      <c r="H47" s="169"/>
      <c r="I47" s="169"/>
      <c r="J47" s="169"/>
    </row>
    <row r="48" spans="1:10" ht="13.8" x14ac:dyDescent="0.25">
      <c r="A48" s="168" t="s">
        <v>97</v>
      </c>
      <c r="B48" s="168"/>
      <c r="C48" s="168"/>
      <c r="D48" s="168"/>
      <c r="E48" s="168"/>
      <c r="F48" s="168"/>
      <c r="G48" s="168"/>
      <c r="H48" s="168"/>
      <c r="I48" s="169"/>
      <c r="J48" s="169"/>
    </row>
    <row r="49" spans="1:10" ht="13.8" x14ac:dyDescent="0.25">
      <c r="A49" s="170" t="s">
        <v>86</v>
      </c>
      <c r="B49" s="170" t="s">
        <v>83</v>
      </c>
      <c r="C49" s="170" t="s">
        <v>84</v>
      </c>
      <c r="D49" s="170"/>
      <c r="E49" s="170"/>
      <c r="F49" s="170"/>
      <c r="G49" s="170"/>
      <c r="H49" s="170"/>
      <c r="I49" s="169"/>
      <c r="J49" s="169"/>
    </row>
    <row r="50" spans="1:10" ht="13.8" x14ac:dyDescent="0.25">
      <c r="A50" s="171">
        <v>1211</v>
      </c>
      <c r="B50" s="169" t="s">
        <v>120</v>
      </c>
      <c r="C50" s="172">
        <v>0</v>
      </c>
      <c r="D50" s="169"/>
      <c r="E50" s="169" t="str">
        <f>+IF(OR(C50&lt;&gt;0,C51&lt;&gt;0,C52&lt;&gt;0),"","SIN INFORMACIÓN QUE REVELAR")</f>
        <v>SIN INFORMACIÓN QUE REVELAR</v>
      </c>
      <c r="F50" s="169"/>
      <c r="G50" s="169"/>
      <c r="H50" s="169"/>
      <c r="I50" s="169"/>
      <c r="J50" s="169"/>
    </row>
    <row r="51" spans="1:10" ht="13.8" x14ac:dyDescent="0.25">
      <c r="A51" s="171">
        <v>1212</v>
      </c>
      <c r="B51" s="169" t="s">
        <v>558</v>
      </c>
      <c r="C51" s="172">
        <v>0</v>
      </c>
      <c r="D51" s="169"/>
      <c r="E51" s="169"/>
      <c r="F51" s="169"/>
      <c r="G51" s="169"/>
      <c r="H51" s="169"/>
      <c r="I51" s="169"/>
      <c r="J51" s="169"/>
    </row>
    <row r="52" spans="1:10" ht="13.8" x14ac:dyDescent="0.25">
      <c r="A52" s="171">
        <v>1214</v>
      </c>
      <c r="B52" s="169" t="s">
        <v>147</v>
      </c>
      <c r="C52" s="172">
        <v>0</v>
      </c>
      <c r="D52" s="169"/>
      <c r="E52" s="169"/>
      <c r="F52" s="169"/>
      <c r="G52" s="169"/>
      <c r="H52" s="169"/>
      <c r="I52" s="169"/>
      <c r="J52" s="169"/>
    </row>
    <row r="53" spans="1:10" ht="13.8" x14ac:dyDescent="0.25">
      <c r="A53" s="169"/>
      <c r="B53" s="169"/>
      <c r="C53" s="173"/>
      <c r="D53" s="169"/>
      <c r="E53" s="169"/>
      <c r="F53" s="169"/>
      <c r="G53" s="169"/>
      <c r="H53" s="169"/>
      <c r="I53" s="169"/>
      <c r="J53" s="169"/>
    </row>
    <row r="54" spans="1:10" ht="13.8" x14ac:dyDescent="0.25">
      <c r="A54" s="168" t="s">
        <v>101</v>
      </c>
      <c r="B54" s="168"/>
      <c r="C54" s="168"/>
      <c r="D54" s="168"/>
      <c r="E54" s="168"/>
      <c r="F54" s="168"/>
      <c r="G54" s="168"/>
      <c r="H54" s="168"/>
      <c r="I54" s="168"/>
      <c r="J54" s="168"/>
    </row>
    <row r="55" spans="1:10" ht="13.8" x14ac:dyDescent="0.25">
      <c r="A55" s="170" t="s">
        <v>86</v>
      </c>
      <c r="B55" s="170" t="s">
        <v>83</v>
      </c>
      <c r="C55" s="170" t="s">
        <v>84</v>
      </c>
      <c r="D55" s="170" t="s">
        <v>98</v>
      </c>
      <c r="E55" s="170" t="s">
        <v>99</v>
      </c>
      <c r="F55" s="170" t="s">
        <v>559</v>
      </c>
      <c r="G55" s="170" t="s">
        <v>560</v>
      </c>
      <c r="H55" s="170" t="s">
        <v>100</v>
      </c>
      <c r="I55" s="170" t="s">
        <v>561</v>
      </c>
      <c r="J55" s="170" t="s">
        <v>127</v>
      </c>
    </row>
    <row r="56" spans="1:10" ht="13.8" x14ac:dyDescent="0.25">
      <c r="A56" s="171">
        <v>1230</v>
      </c>
      <c r="B56" s="169" t="s">
        <v>149</v>
      </c>
      <c r="C56" s="172">
        <f>SUM(C57:C63)</f>
        <v>260417.98</v>
      </c>
      <c r="D56" s="172">
        <f>SUM(D57:D63)</f>
        <v>0</v>
      </c>
      <c r="E56" s="172">
        <f>SUM(E57:E63)</f>
        <v>0</v>
      </c>
      <c r="F56" s="169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69"/>
      <c r="H56" s="169"/>
      <c r="I56" s="169"/>
      <c r="J56" s="169"/>
    </row>
    <row r="57" spans="1:10" ht="13.8" x14ac:dyDescent="0.25">
      <c r="A57" s="171">
        <v>1231</v>
      </c>
      <c r="B57" s="169" t="s">
        <v>150</v>
      </c>
      <c r="C57" s="172">
        <v>0</v>
      </c>
      <c r="D57" s="174"/>
      <c r="E57" s="174"/>
      <c r="F57" s="169"/>
      <c r="G57" s="169"/>
      <c r="H57" s="169"/>
      <c r="I57" s="169"/>
      <c r="J57" s="169"/>
    </row>
    <row r="58" spans="1:10" ht="13.8" x14ac:dyDescent="0.25">
      <c r="A58" s="171">
        <v>1232</v>
      </c>
      <c r="B58" s="169" t="s">
        <v>151</v>
      </c>
      <c r="C58" s="172">
        <v>0</v>
      </c>
      <c r="D58" s="172">
        <v>0</v>
      </c>
      <c r="E58" s="172">
        <v>0</v>
      </c>
      <c r="F58" s="169"/>
      <c r="G58" s="169"/>
      <c r="H58" s="169"/>
      <c r="I58" s="169"/>
      <c r="J58" s="169"/>
    </row>
    <row r="59" spans="1:10" ht="13.8" x14ac:dyDescent="0.25">
      <c r="A59" s="171">
        <v>1233</v>
      </c>
      <c r="B59" s="169" t="s">
        <v>152</v>
      </c>
      <c r="C59" s="172">
        <v>0</v>
      </c>
      <c r="D59" s="172">
        <v>0</v>
      </c>
      <c r="E59" s="172">
        <v>0</v>
      </c>
      <c r="F59" s="169"/>
      <c r="G59" s="169"/>
      <c r="H59" s="169"/>
      <c r="I59" s="169"/>
      <c r="J59" s="169"/>
    </row>
    <row r="60" spans="1:10" ht="13.8" x14ac:dyDescent="0.25">
      <c r="A60" s="171">
        <v>1234</v>
      </c>
      <c r="B60" s="169" t="s">
        <v>153</v>
      </c>
      <c r="C60" s="172">
        <v>0</v>
      </c>
      <c r="D60" s="172">
        <v>0</v>
      </c>
      <c r="E60" s="172">
        <v>0</v>
      </c>
      <c r="F60" s="169"/>
      <c r="G60" s="169"/>
      <c r="H60" s="169"/>
      <c r="I60" s="169"/>
      <c r="J60" s="169"/>
    </row>
    <row r="61" spans="1:10" ht="13.8" x14ac:dyDescent="0.25">
      <c r="A61" s="171">
        <v>1235</v>
      </c>
      <c r="B61" s="169" t="s">
        <v>154</v>
      </c>
      <c r="C61" s="172">
        <v>0</v>
      </c>
      <c r="D61" s="172">
        <v>0</v>
      </c>
      <c r="E61" s="172">
        <v>0</v>
      </c>
      <c r="F61" s="169"/>
      <c r="G61" s="169"/>
      <c r="H61" s="169"/>
      <c r="I61" s="169"/>
      <c r="J61" s="169"/>
    </row>
    <row r="62" spans="1:10" ht="13.8" x14ac:dyDescent="0.25">
      <c r="A62" s="171">
        <v>1236</v>
      </c>
      <c r="B62" s="169" t="s">
        <v>155</v>
      </c>
      <c r="C62" s="172">
        <v>0</v>
      </c>
      <c r="D62" s="172">
        <v>0</v>
      </c>
      <c r="E62" s="172">
        <v>0</v>
      </c>
      <c r="F62" s="169"/>
      <c r="G62" s="169"/>
      <c r="H62" s="169"/>
      <c r="I62" s="169"/>
      <c r="J62" s="169"/>
    </row>
    <row r="63" spans="1:10" ht="13.8" x14ac:dyDescent="0.25">
      <c r="A63" s="171">
        <v>1239</v>
      </c>
      <c r="B63" s="169" t="s">
        <v>156</v>
      </c>
      <c r="C63" s="172">
        <v>260417.98</v>
      </c>
      <c r="D63" s="172">
        <v>0</v>
      </c>
      <c r="E63" s="172">
        <v>0</v>
      </c>
      <c r="F63" s="169"/>
      <c r="G63" s="169"/>
      <c r="H63" s="169"/>
      <c r="I63" s="169"/>
      <c r="J63" s="169"/>
    </row>
    <row r="64" spans="1:10" ht="13.8" x14ac:dyDescent="0.25">
      <c r="A64" s="171">
        <v>1240</v>
      </c>
      <c r="B64" s="169" t="s">
        <v>157</v>
      </c>
      <c r="C64" s="172">
        <f>SUM(C65:C72)</f>
        <v>547649.06000000006</v>
      </c>
      <c r="D64" s="172">
        <f t="shared" ref="D64:E64" si="0">SUM(D65:D72)</f>
        <v>0</v>
      </c>
      <c r="E64" s="172">
        <f t="shared" si="0"/>
        <v>108378.93000000001</v>
      </c>
      <c r="F64" s="169"/>
      <c r="G64" s="169"/>
      <c r="H64" s="169"/>
      <c r="I64" s="169"/>
      <c r="J64" s="169"/>
    </row>
    <row r="65" spans="1:10" ht="13.8" x14ac:dyDescent="0.25">
      <c r="A65" s="171">
        <v>1241</v>
      </c>
      <c r="B65" s="169" t="s">
        <v>158</v>
      </c>
      <c r="C65" s="172">
        <v>209404.23</v>
      </c>
      <c r="D65" s="172">
        <v>0</v>
      </c>
      <c r="E65" s="172">
        <v>94468.46</v>
      </c>
      <c r="F65" s="169"/>
      <c r="G65" s="169"/>
      <c r="H65" s="169"/>
      <c r="I65" s="169"/>
      <c r="J65" s="169"/>
    </row>
    <row r="66" spans="1:10" ht="13.8" x14ac:dyDescent="0.25">
      <c r="A66" s="171">
        <v>1242</v>
      </c>
      <c r="B66" s="169" t="s">
        <v>159</v>
      </c>
      <c r="C66" s="172">
        <v>1120.69</v>
      </c>
      <c r="D66" s="172">
        <v>0</v>
      </c>
      <c r="E66" s="172">
        <v>1120.69</v>
      </c>
      <c r="F66" s="169"/>
      <c r="G66" s="169"/>
      <c r="H66" s="169"/>
      <c r="I66" s="169"/>
      <c r="J66" s="169"/>
    </row>
    <row r="67" spans="1:10" ht="13.8" x14ac:dyDescent="0.25">
      <c r="A67" s="171">
        <v>1243</v>
      </c>
      <c r="B67" s="169" t="s">
        <v>160</v>
      </c>
      <c r="C67" s="172">
        <v>0</v>
      </c>
      <c r="D67" s="172">
        <v>0</v>
      </c>
      <c r="E67" s="172">
        <v>0</v>
      </c>
      <c r="F67" s="169"/>
      <c r="G67" s="169"/>
      <c r="H67" s="169"/>
      <c r="I67" s="169"/>
      <c r="J67" s="169"/>
    </row>
    <row r="68" spans="1:10" ht="13.8" x14ac:dyDescent="0.25">
      <c r="A68" s="171">
        <v>1244</v>
      </c>
      <c r="B68" s="169" t="s">
        <v>161</v>
      </c>
      <c r="C68" s="172">
        <v>0</v>
      </c>
      <c r="D68" s="172">
        <v>0</v>
      </c>
      <c r="E68" s="172">
        <v>0</v>
      </c>
      <c r="F68" s="169"/>
      <c r="G68" s="169"/>
      <c r="H68" s="169"/>
      <c r="I68" s="169"/>
      <c r="J68" s="169"/>
    </row>
    <row r="69" spans="1:10" ht="13.8" x14ac:dyDescent="0.25">
      <c r="A69" s="171">
        <v>1245</v>
      </c>
      <c r="B69" s="169" t="s">
        <v>162</v>
      </c>
      <c r="C69" s="172">
        <v>0</v>
      </c>
      <c r="D69" s="172">
        <v>0</v>
      </c>
      <c r="E69" s="172">
        <v>0</v>
      </c>
      <c r="F69" s="169"/>
      <c r="G69" s="169"/>
      <c r="H69" s="169"/>
      <c r="I69" s="169"/>
      <c r="J69" s="169"/>
    </row>
    <row r="70" spans="1:10" ht="13.8" x14ac:dyDescent="0.25">
      <c r="A70" s="171">
        <v>1246</v>
      </c>
      <c r="B70" s="169" t="s">
        <v>163</v>
      </c>
      <c r="C70" s="172">
        <v>337124.14</v>
      </c>
      <c r="D70" s="172">
        <v>0</v>
      </c>
      <c r="E70" s="172">
        <v>12789.78</v>
      </c>
      <c r="F70" s="169"/>
      <c r="G70" s="169"/>
      <c r="H70" s="169"/>
      <c r="I70" s="169"/>
      <c r="J70" s="169"/>
    </row>
    <row r="71" spans="1:10" ht="13.8" x14ac:dyDescent="0.25">
      <c r="A71" s="171">
        <v>1247</v>
      </c>
      <c r="B71" s="169" t="s">
        <v>164</v>
      </c>
      <c r="C71" s="172">
        <v>0</v>
      </c>
      <c r="D71" s="172">
        <v>0</v>
      </c>
      <c r="E71" s="172">
        <v>0</v>
      </c>
      <c r="F71" s="169"/>
      <c r="G71" s="169"/>
      <c r="H71" s="169"/>
      <c r="I71" s="169"/>
      <c r="J71" s="169"/>
    </row>
    <row r="72" spans="1:10" ht="13.8" x14ac:dyDescent="0.25">
      <c r="A72" s="171">
        <v>1248</v>
      </c>
      <c r="B72" s="169" t="s">
        <v>165</v>
      </c>
      <c r="C72" s="172">
        <v>0</v>
      </c>
      <c r="D72" s="172">
        <v>0</v>
      </c>
      <c r="E72" s="172">
        <v>0</v>
      </c>
      <c r="F72" s="169"/>
      <c r="G72" s="169"/>
      <c r="H72" s="169"/>
      <c r="I72" s="169"/>
      <c r="J72" s="169"/>
    </row>
    <row r="73" spans="1:10" ht="13.8" x14ac:dyDescent="0.25">
      <c r="A73" s="169"/>
      <c r="B73" s="169"/>
      <c r="C73" s="172"/>
      <c r="D73" s="172"/>
      <c r="E73" s="172"/>
      <c r="F73" s="169"/>
      <c r="G73" s="169"/>
      <c r="H73" s="169"/>
      <c r="I73" s="169"/>
      <c r="J73" s="169"/>
    </row>
    <row r="74" spans="1:10" ht="13.8" x14ac:dyDescent="0.25">
      <c r="A74" s="168" t="s">
        <v>102</v>
      </c>
      <c r="B74" s="168"/>
      <c r="C74" s="168"/>
      <c r="D74" s="168"/>
      <c r="E74" s="168"/>
      <c r="F74" s="168"/>
      <c r="G74" s="168"/>
      <c r="H74" s="168"/>
      <c r="I74" s="168"/>
      <c r="J74" s="169"/>
    </row>
    <row r="75" spans="1:10" ht="13.8" x14ac:dyDescent="0.25">
      <c r="A75" s="170" t="s">
        <v>86</v>
      </c>
      <c r="B75" s="170" t="s">
        <v>83</v>
      </c>
      <c r="C75" s="170" t="s">
        <v>84</v>
      </c>
      <c r="D75" s="170" t="s">
        <v>103</v>
      </c>
      <c r="E75" s="170" t="s">
        <v>166</v>
      </c>
      <c r="F75" s="170" t="s">
        <v>562</v>
      </c>
      <c r="G75" s="170" t="s">
        <v>148</v>
      </c>
      <c r="H75" s="170" t="s">
        <v>100</v>
      </c>
      <c r="I75" s="170" t="s">
        <v>127</v>
      </c>
      <c r="J75" s="169"/>
    </row>
    <row r="76" spans="1:10" ht="13.8" x14ac:dyDescent="0.25">
      <c r="A76" s="171">
        <v>1250</v>
      </c>
      <c r="B76" s="169" t="s">
        <v>167</v>
      </c>
      <c r="C76" s="172">
        <f>SUM(C77:C81)</f>
        <v>26050</v>
      </c>
      <c r="D76" s="172">
        <f>SUM(D77:D81)</f>
        <v>0</v>
      </c>
      <c r="E76" s="172">
        <f>SUM(E77:E81)</f>
        <v>26050</v>
      </c>
      <c r="F76" s="169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69"/>
      <c r="H76" s="169"/>
      <c r="I76" s="169"/>
      <c r="J76" s="169"/>
    </row>
    <row r="77" spans="1:10" ht="13.8" x14ac:dyDescent="0.25">
      <c r="A77" s="171">
        <v>1251</v>
      </c>
      <c r="B77" s="169" t="s">
        <v>168</v>
      </c>
      <c r="C77" s="172">
        <v>0</v>
      </c>
      <c r="D77" s="172">
        <v>0</v>
      </c>
      <c r="E77" s="172">
        <v>0</v>
      </c>
      <c r="F77" s="169"/>
      <c r="G77" s="169"/>
      <c r="H77" s="169"/>
      <c r="I77" s="169"/>
      <c r="J77" s="169"/>
    </row>
    <row r="78" spans="1:10" ht="13.8" x14ac:dyDescent="0.25">
      <c r="A78" s="171">
        <v>1252</v>
      </c>
      <c r="B78" s="169" t="s">
        <v>169</v>
      </c>
      <c r="C78" s="172">
        <v>0</v>
      </c>
      <c r="D78" s="172">
        <v>0</v>
      </c>
      <c r="E78" s="172">
        <v>0</v>
      </c>
      <c r="F78" s="169"/>
      <c r="G78" s="169"/>
      <c r="H78" s="169"/>
      <c r="I78" s="169"/>
      <c r="J78" s="169"/>
    </row>
    <row r="79" spans="1:10" ht="13.8" x14ac:dyDescent="0.25">
      <c r="A79" s="171">
        <v>1253</v>
      </c>
      <c r="B79" s="169" t="s">
        <v>170</v>
      </c>
      <c r="C79" s="172">
        <v>0</v>
      </c>
      <c r="D79" s="172">
        <v>0</v>
      </c>
      <c r="E79" s="172">
        <v>0</v>
      </c>
      <c r="F79" s="169"/>
      <c r="G79" s="169"/>
      <c r="H79" s="169"/>
      <c r="I79" s="169"/>
      <c r="J79" s="169"/>
    </row>
    <row r="80" spans="1:10" ht="13.8" x14ac:dyDescent="0.25">
      <c r="A80" s="171">
        <v>1254</v>
      </c>
      <c r="B80" s="169" t="s">
        <v>171</v>
      </c>
      <c r="C80" s="172">
        <v>26050</v>
      </c>
      <c r="D80" s="172">
        <v>0</v>
      </c>
      <c r="E80" s="172">
        <v>26050</v>
      </c>
      <c r="F80" s="169"/>
      <c r="G80" s="169"/>
      <c r="H80" s="169"/>
      <c r="I80" s="169"/>
      <c r="J80" s="169"/>
    </row>
    <row r="81" spans="1:10" ht="13.8" x14ac:dyDescent="0.25">
      <c r="A81" s="171">
        <v>1259</v>
      </c>
      <c r="B81" s="169" t="s">
        <v>172</v>
      </c>
      <c r="C81" s="172">
        <v>0</v>
      </c>
      <c r="D81" s="172">
        <v>0</v>
      </c>
      <c r="E81" s="172">
        <v>0</v>
      </c>
      <c r="F81" s="169"/>
      <c r="G81" s="169"/>
      <c r="H81" s="169"/>
      <c r="I81" s="169"/>
      <c r="J81" s="169"/>
    </row>
    <row r="82" spans="1:10" ht="13.8" x14ac:dyDescent="0.25">
      <c r="A82" s="171">
        <v>1270</v>
      </c>
      <c r="B82" s="169" t="s">
        <v>173</v>
      </c>
      <c r="C82" s="172">
        <f>SUM(C83:C88)</f>
        <v>0</v>
      </c>
      <c r="D82" s="174"/>
      <c r="E82" s="174"/>
      <c r="F82" s="169"/>
      <c r="G82" s="169"/>
      <c r="H82" s="169"/>
      <c r="I82" s="169"/>
      <c r="J82" s="169"/>
    </row>
    <row r="83" spans="1:10" ht="13.8" x14ac:dyDescent="0.25">
      <c r="A83" s="171">
        <v>1271</v>
      </c>
      <c r="B83" s="169" t="s">
        <v>174</v>
      </c>
      <c r="C83" s="172">
        <v>0</v>
      </c>
      <c r="D83" s="174"/>
      <c r="E83" s="174"/>
      <c r="F83" s="169"/>
      <c r="G83" s="169"/>
      <c r="H83" s="169"/>
      <c r="I83" s="169"/>
      <c r="J83" s="169"/>
    </row>
    <row r="84" spans="1:10" ht="13.8" x14ac:dyDescent="0.25">
      <c r="A84" s="171">
        <v>1272</v>
      </c>
      <c r="B84" s="169" t="s">
        <v>175</v>
      </c>
      <c r="C84" s="172">
        <v>0</v>
      </c>
      <c r="D84" s="174"/>
      <c r="E84" s="174"/>
      <c r="F84" s="169"/>
      <c r="G84" s="169"/>
      <c r="H84" s="169"/>
      <c r="I84" s="169"/>
      <c r="J84" s="169"/>
    </row>
    <row r="85" spans="1:10" ht="13.8" x14ac:dyDescent="0.25">
      <c r="A85" s="171">
        <v>1273</v>
      </c>
      <c r="B85" s="169" t="s">
        <v>176</v>
      </c>
      <c r="C85" s="172">
        <v>0</v>
      </c>
      <c r="D85" s="174"/>
      <c r="E85" s="174"/>
      <c r="F85" s="169"/>
      <c r="G85" s="169"/>
      <c r="H85" s="169"/>
      <c r="I85" s="169"/>
      <c r="J85" s="169"/>
    </row>
    <row r="86" spans="1:10" ht="13.8" x14ac:dyDescent="0.25">
      <c r="A86" s="171">
        <v>1274</v>
      </c>
      <c r="B86" s="169" t="s">
        <v>177</v>
      </c>
      <c r="C86" s="172">
        <v>0</v>
      </c>
      <c r="D86" s="174"/>
      <c r="E86" s="174"/>
      <c r="F86" s="169"/>
      <c r="G86" s="169"/>
      <c r="H86" s="169"/>
      <c r="I86" s="169"/>
      <c r="J86" s="169"/>
    </row>
    <row r="87" spans="1:10" ht="13.8" x14ac:dyDescent="0.25">
      <c r="A87" s="171">
        <v>1275</v>
      </c>
      <c r="B87" s="169" t="s">
        <v>178</v>
      </c>
      <c r="C87" s="172">
        <v>0</v>
      </c>
      <c r="D87" s="174"/>
      <c r="E87" s="174"/>
      <c r="F87" s="169"/>
      <c r="G87" s="169"/>
      <c r="H87" s="169"/>
      <c r="I87" s="169"/>
      <c r="J87" s="169"/>
    </row>
    <row r="88" spans="1:10" ht="13.8" x14ac:dyDescent="0.25">
      <c r="A88" s="171">
        <v>1279</v>
      </c>
      <c r="B88" s="169" t="s">
        <v>179</v>
      </c>
      <c r="C88" s="172">
        <v>0</v>
      </c>
      <c r="D88" s="174"/>
      <c r="E88" s="174"/>
      <c r="F88" s="169"/>
      <c r="G88" s="169"/>
      <c r="H88" s="169"/>
      <c r="I88" s="169"/>
      <c r="J88" s="169"/>
    </row>
    <row r="89" spans="1:10" ht="13.8" x14ac:dyDescent="0.25">
      <c r="A89" s="169"/>
      <c r="B89" s="169"/>
      <c r="C89" s="172"/>
      <c r="D89" s="172"/>
      <c r="E89" s="172"/>
      <c r="F89" s="169"/>
      <c r="G89" s="169"/>
      <c r="H89" s="169"/>
      <c r="I89" s="169"/>
      <c r="J89" s="169"/>
    </row>
    <row r="90" spans="1:10" ht="13.8" x14ac:dyDescent="0.25">
      <c r="A90" s="168" t="s">
        <v>104</v>
      </c>
      <c r="B90" s="168"/>
      <c r="C90" s="168"/>
      <c r="D90" s="168"/>
      <c r="E90" s="168"/>
      <c r="F90" s="168"/>
      <c r="G90" s="168"/>
      <c r="H90" s="168"/>
      <c r="I90" s="169"/>
      <c r="J90" s="169"/>
    </row>
    <row r="91" spans="1:10" ht="13.8" x14ac:dyDescent="0.25">
      <c r="A91" s="170" t="s">
        <v>86</v>
      </c>
      <c r="B91" s="170" t="s">
        <v>83</v>
      </c>
      <c r="C91" s="170" t="s">
        <v>84</v>
      </c>
      <c r="D91" s="170" t="s">
        <v>180</v>
      </c>
      <c r="E91" s="170"/>
      <c r="F91" s="170"/>
      <c r="G91" s="170"/>
      <c r="H91" s="170"/>
      <c r="I91" s="169"/>
      <c r="J91" s="169"/>
    </row>
    <row r="92" spans="1:10" ht="13.8" x14ac:dyDescent="0.25">
      <c r="A92" s="171">
        <v>1160</v>
      </c>
      <c r="B92" s="169" t="s">
        <v>181</v>
      </c>
      <c r="C92" s="172">
        <f>SUM(C93:C94)</f>
        <v>0</v>
      </c>
      <c r="D92" s="169"/>
      <c r="E92" s="169" t="str">
        <f>IF(OR(C92&lt;&gt;0,C93&lt;&gt;0,C94&lt;&gt;0),"","SIN INFORMACIÓN QUE REVELAR")</f>
        <v>SIN INFORMACIÓN QUE REVELAR</v>
      </c>
      <c r="F92" s="169"/>
      <c r="G92" s="169"/>
      <c r="H92" s="169"/>
      <c r="I92" s="169"/>
      <c r="J92" s="169"/>
    </row>
    <row r="93" spans="1:10" ht="13.8" x14ac:dyDescent="0.25">
      <c r="A93" s="171">
        <v>1161</v>
      </c>
      <c r="B93" s="169" t="s">
        <v>182</v>
      </c>
      <c r="C93" s="172">
        <v>0</v>
      </c>
      <c r="D93" s="169"/>
      <c r="E93" s="169"/>
      <c r="F93" s="169"/>
      <c r="G93" s="169"/>
      <c r="H93" s="169"/>
      <c r="I93" s="169"/>
      <c r="J93" s="169"/>
    </row>
    <row r="94" spans="1:10" ht="13.8" x14ac:dyDescent="0.25">
      <c r="A94" s="171">
        <v>1162</v>
      </c>
      <c r="B94" s="169" t="s">
        <v>183</v>
      </c>
      <c r="C94" s="172">
        <v>0</v>
      </c>
      <c r="D94" s="169"/>
      <c r="E94" s="169"/>
      <c r="F94" s="169"/>
      <c r="G94" s="169"/>
      <c r="H94" s="169"/>
      <c r="I94" s="169"/>
      <c r="J94" s="169"/>
    </row>
    <row r="95" spans="1:10" ht="13.8" x14ac:dyDescent="0.25">
      <c r="A95" s="169"/>
      <c r="B95" s="169"/>
      <c r="C95" s="172"/>
      <c r="D95" s="169"/>
      <c r="E95" s="169"/>
      <c r="F95" s="169"/>
      <c r="G95" s="169"/>
      <c r="H95" s="169"/>
      <c r="I95" s="169"/>
      <c r="J95" s="169"/>
    </row>
    <row r="96" spans="1:10" ht="13.8" x14ac:dyDescent="0.25">
      <c r="A96" s="168" t="s">
        <v>563</v>
      </c>
      <c r="B96" s="168"/>
      <c r="C96" s="168"/>
      <c r="D96" s="168"/>
      <c r="E96" s="168"/>
      <c r="F96" s="168"/>
      <c r="G96" s="168"/>
      <c r="H96" s="168"/>
      <c r="I96" s="169"/>
      <c r="J96" s="169"/>
    </row>
    <row r="97" spans="1:10" ht="13.8" x14ac:dyDescent="0.25">
      <c r="A97" s="170" t="s">
        <v>86</v>
      </c>
      <c r="B97" s="170" t="s">
        <v>83</v>
      </c>
      <c r="C97" s="170" t="s">
        <v>84</v>
      </c>
      <c r="D97" s="170" t="s">
        <v>127</v>
      </c>
      <c r="E97" s="170"/>
      <c r="F97" s="170"/>
      <c r="G97" s="170"/>
      <c r="H97" s="170"/>
      <c r="I97" s="169"/>
      <c r="J97" s="169"/>
    </row>
    <row r="98" spans="1:10" ht="13.8" x14ac:dyDescent="0.25">
      <c r="A98" s="171">
        <v>1190</v>
      </c>
      <c r="B98" s="169" t="s">
        <v>492</v>
      </c>
      <c r="C98" s="172">
        <f>SUM(C99:C102)</f>
        <v>0</v>
      </c>
      <c r="D98" s="169"/>
      <c r="E98" s="169" t="str">
        <f>IF(OR(C98&lt;&gt;0,C99&lt;&gt;0,C100&lt;&gt;0,C101&lt;&gt;0,C102&lt;&gt;0,C103&lt;&gt;0,C104&lt;&gt;0,C105&lt;&gt;0,C106&lt;&gt;0),"","SIN INFORMACIÓN QUE REVELAR")</f>
        <v>SIN INFORMACIÓN QUE REVELAR</v>
      </c>
      <c r="F98" s="169"/>
      <c r="G98" s="169"/>
      <c r="H98" s="169"/>
      <c r="I98" s="169"/>
      <c r="J98" s="169"/>
    </row>
    <row r="99" spans="1:10" ht="13.8" x14ac:dyDescent="0.25">
      <c r="A99" s="171">
        <v>1191</v>
      </c>
      <c r="B99" s="169" t="s">
        <v>485</v>
      </c>
      <c r="C99" s="172">
        <v>0</v>
      </c>
      <c r="D99" s="169"/>
      <c r="E99" s="169"/>
      <c r="F99" s="169"/>
      <c r="G99" s="169"/>
      <c r="H99" s="169"/>
      <c r="I99" s="169"/>
      <c r="J99" s="169"/>
    </row>
    <row r="100" spans="1:10" ht="13.8" x14ac:dyDescent="0.25">
      <c r="A100" s="171">
        <v>1192</v>
      </c>
      <c r="B100" s="169" t="s">
        <v>486</v>
      </c>
      <c r="C100" s="172">
        <v>0</v>
      </c>
      <c r="D100" s="169"/>
      <c r="E100" s="169"/>
      <c r="F100" s="169"/>
      <c r="G100" s="169"/>
      <c r="H100" s="169"/>
      <c r="I100" s="169"/>
      <c r="J100" s="169"/>
    </row>
    <row r="101" spans="1:10" ht="13.8" x14ac:dyDescent="0.25">
      <c r="A101" s="171">
        <v>1193</v>
      </c>
      <c r="B101" s="169" t="s">
        <v>487</v>
      </c>
      <c r="C101" s="172">
        <v>0</v>
      </c>
      <c r="D101" s="169"/>
      <c r="E101" s="169"/>
      <c r="F101" s="169"/>
      <c r="G101" s="169"/>
      <c r="H101" s="169"/>
      <c r="I101" s="169"/>
      <c r="J101" s="169"/>
    </row>
    <row r="102" spans="1:10" ht="13.8" x14ac:dyDescent="0.25">
      <c r="A102" s="171">
        <v>1194</v>
      </c>
      <c r="B102" s="169" t="s">
        <v>488</v>
      </c>
      <c r="C102" s="172">
        <v>0</v>
      </c>
      <c r="D102" s="169"/>
      <c r="E102" s="169"/>
      <c r="F102" s="169"/>
      <c r="G102" s="169"/>
      <c r="H102" s="169"/>
      <c r="I102" s="169"/>
      <c r="J102" s="169"/>
    </row>
    <row r="103" spans="1:10" ht="13.8" x14ac:dyDescent="0.25">
      <c r="A103" s="171">
        <v>1290</v>
      </c>
      <c r="B103" s="169" t="s">
        <v>184</v>
      </c>
      <c r="C103" s="172">
        <f>SUM(C104:C106)</f>
        <v>0</v>
      </c>
      <c r="D103" s="169"/>
      <c r="E103" s="169"/>
      <c r="F103" s="169"/>
      <c r="G103" s="169"/>
      <c r="H103" s="169"/>
      <c r="I103" s="169"/>
      <c r="J103" s="169"/>
    </row>
    <row r="104" spans="1:10" ht="13.8" x14ac:dyDescent="0.25">
      <c r="A104" s="171">
        <v>1291</v>
      </c>
      <c r="B104" s="169" t="s">
        <v>185</v>
      </c>
      <c r="C104" s="172">
        <v>0</v>
      </c>
      <c r="D104" s="169"/>
      <c r="E104" s="169"/>
      <c r="F104" s="169"/>
      <c r="G104" s="169"/>
      <c r="H104" s="169"/>
      <c r="I104" s="169"/>
      <c r="J104" s="169"/>
    </row>
    <row r="105" spans="1:10" ht="13.8" x14ac:dyDescent="0.25">
      <c r="A105" s="171">
        <v>1292</v>
      </c>
      <c r="B105" s="169" t="s">
        <v>186</v>
      </c>
      <c r="C105" s="172">
        <v>0</v>
      </c>
      <c r="D105" s="169"/>
      <c r="E105" s="169"/>
      <c r="F105" s="169"/>
      <c r="G105" s="169"/>
      <c r="H105" s="169"/>
      <c r="I105" s="169"/>
      <c r="J105" s="169"/>
    </row>
    <row r="106" spans="1:10" ht="13.8" x14ac:dyDescent="0.25">
      <c r="A106" s="171">
        <v>1293</v>
      </c>
      <c r="B106" s="169" t="s">
        <v>187</v>
      </c>
      <c r="C106" s="172">
        <v>0</v>
      </c>
      <c r="D106" s="169"/>
      <c r="E106" s="169"/>
      <c r="F106" s="169"/>
      <c r="G106" s="169"/>
      <c r="H106" s="169"/>
      <c r="I106" s="169"/>
      <c r="J106" s="169"/>
    </row>
    <row r="107" spans="1:10" ht="13.8" x14ac:dyDescent="0.25">
      <c r="A107" s="169"/>
      <c r="B107" s="169"/>
      <c r="C107" s="173"/>
      <c r="D107" s="169"/>
      <c r="E107" s="169"/>
      <c r="F107" s="169"/>
      <c r="G107" s="169"/>
      <c r="H107" s="169"/>
      <c r="I107" s="169"/>
      <c r="J107" s="169"/>
    </row>
    <row r="108" spans="1:10" ht="13.8" x14ac:dyDescent="0.25">
      <c r="A108" s="168" t="s">
        <v>105</v>
      </c>
      <c r="B108" s="168"/>
      <c r="C108" s="168"/>
      <c r="D108" s="168"/>
      <c r="E108" s="168"/>
      <c r="F108" s="168"/>
      <c r="G108" s="168"/>
      <c r="H108" s="168"/>
      <c r="I108" s="169"/>
      <c r="J108" s="169"/>
    </row>
    <row r="109" spans="1:10" ht="13.8" x14ac:dyDescent="0.25">
      <c r="A109" s="170" t="s">
        <v>86</v>
      </c>
      <c r="B109" s="170" t="s">
        <v>83</v>
      </c>
      <c r="C109" s="170" t="s">
        <v>84</v>
      </c>
      <c r="D109" s="170" t="s">
        <v>123</v>
      </c>
      <c r="E109" s="170" t="s">
        <v>124</v>
      </c>
      <c r="F109" s="170" t="s">
        <v>125</v>
      </c>
      <c r="G109" s="170" t="s">
        <v>188</v>
      </c>
      <c r="H109" s="170" t="s">
        <v>582</v>
      </c>
      <c r="I109" s="169"/>
      <c r="J109" s="169"/>
    </row>
    <row r="110" spans="1:10" ht="13.8" x14ac:dyDescent="0.25">
      <c r="A110" s="171">
        <v>2110</v>
      </c>
      <c r="B110" s="169" t="s">
        <v>189</v>
      </c>
      <c r="C110" s="172">
        <f>SUM(C111:C119)</f>
        <v>68364.08</v>
      </c>
      <c r="D110" s="172">
        <f>SUM(D111:D119)</f>
        <v>68364.08</v>
      </c>
      <c r="E110" s="172">
        <f>SUM(E111:E119)</f>
        <v>0</v>
      </c>
      <c r="F110" s="172">
        <f>SUM(F111:F119)</f>
        <v>0</v>
      </c>
      <c r="G110" s="172">
        <f>SUM(G111:G119)</f>
        <v>0</v>
      </c>
      <c r="H110" s="172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  <c r="I110" s="169"/>
      <c r="J110" s="169"/>
    </row>
    <row r="111" spans="1:10" ht="13.8" x14ac:dyDescent="0.25">
      <c r="A111" s="171">
        <v>2111</v>
      </c>
      <c r="B111" s="169" t="s">
        <v>190</v>
      </c>
      <c r="C111" s="172">
        <v>0</v>
      </c>
      <c r="D111" s="172">
        <f>C111</f>
        <v>0</v>
      </c>
      <c r="E111" s="172">
        <v>0</v>
      </c>
      <c r="F111" s="172">
        <v>0</v>
      </c>
      <c r="G111" s="172">
        <v>0</v>
      </c>
      <c r="H111" s="172"/>
      <c r="I111" s="169"/>
      <c r="J111" s="169"/>
    </row>
    <row r="112" spans="1:10" ht="13.8" x14ac:dyDescent="0.25">
      <c r="A112" s="171">
        <v>2112</v>
      </c>
      <c r="B112" s="169" t="s">
        <v>191</v>
      </c>
      <c r="C112" s="172">
        <v>4142.87</v>
      </c>
      <c r="D112" s="172">
        <f t="shared" ref="D112:D119" si="1">C112</f>
        <v>4142.87</v>
      </c>
      <c r="E112" s="172">
        <v>0</v>
      </c>
      <c r="F112" s="172">
        <v>0</v>
      </c>
      <c r="G112" s="172">
        <v>0</v>
      </c>
      <c r="H112" s="172"/>
      <c r="I112" s="169"/>
      <c r="J112" s="169"/>
    </row>
    <row r="113" spans="1:10" ht="13.8" x14ac:dyDescent="0.25">
      <c r="A113" s="171">
        <v>2113</v>
      </c>
      <c r="B113" s="169" t="s">
        <v>192</v>
      </c>
      <c r="C113" s="172">
        <v>0</v>
      </c>
      <c r="D113" s="172">
        <f t="shared" si="1"/>
        <v>0</v>
      </c>
      <c r="E113" s="172">
        <v>0</v>
      </c>
      <c r="F113" s="172">
        <v>0</v>
      </c>
      <c r="G113" s="172">
        <v>0</v>
      </c>
      <c r="H113" s="172"/>
      <c r="I113" s="169"/>
      <c r="J113" s="169"/>
    </row>
    <row r="114" spans="1:10" ht="13.8" x14ac:dyDescent="0.25">
      <c r="A114" s="171">
        <v>2114</v>
      </c>
      <c r="B114" s="169" t="s">
        <v>193</v>
      </c>
      <c r="C114" s="172">
        <v>0</v>
      </c>
      <c r="D114" s="172">
        <f t="shared" si="1"/>
        <v>0</v>
      </c>
      <c r="E114" s="172">
        <v>0</v>
      </c>
      <c r="F114" s="172">
        <v>0</v>
      </c>
      <c r="G114" s="172">
        <v>0</v>
      </c>
      <c r="H114" s="172"/>
      <c r="I114" s="169"/>
      <c r="J114" s="169"/>
    </row>
    <row r="115" spans="1:10" ht="13.8" x14ac:dyDescent="0.25">
      <c r="A115" s="171">
        <v>2115</v>
      </c>
      <c r="B115" s="169" t="s">
        <v>194</v>
      </c>
      <c r="C115" s="172">
        <v>0</v>
      </c>
      <c r="D115" s="172">
        <f t="shared" si="1"/>
        <v>0</v>
      </c>
      <c r="E115" s="172">
        <v>0</v>
      </c>
      <c r="F115" s="172">
        <v>0</v>
      </c>
      <c r="G115" s="172">
        <v>0</v>
      </c>
      <c r="H115" s="172"/>
      <c r="I115" s="169"/>
      <c r="J115" s="169"/>
    </row>
    <row r="116" spans="1:10" ht="13.8" x14ac:dyDescent="0.25">
      <c r="A116" s="171">
        <v>2116</v>
      </c>
      <c r="B116" s="169" t="s">
        <v>195</v>
      </c>
      <c r="C116" s="172">
        <v>0</v>
      </c>
      <c r="D116" s="172">
        <f t="shared" si="1"/>
        <v>0</v>
      </c>
      <c r="E116" s="172">
        <v>0</v>
      </c>
      <c r="F116" s="172">
        <v>0</v>
      </c>
      <c r="G116" s="172">
        <v>0</v>
      </c>
      <c r="H116" s="172"/>
      <c r="I116" s="169"/>
      <c r="J116" s="169"/>
    </row>
    <row r="117" spans="1:10" ht="13.8" x14ac:dyDescent="0.25">
      <c r="A117" s="171">
        <v>2117</v>
      </c>
      <c r="B117" s="169" t="s">
        <v>196</v>
      </c>
      <c r="C117" s="172">
        <v>44246.28</v>
      </c>
      <c r="D117" s="172">
        <f t="shared" si="1"/>
        <v>44246.28</v>
      </c>
      <c r="E117" s="172">
        <v>0</v>
      </c>
      <c r="F117" s="172">
        <v>0</v>
      </c>
      <c r="G117" s="172">
        <v>0</v>
      </c>
      <c r="H117" s="172"/>
      <c r="I117" s="169"/>
      <c r="J117" s="169"/>
    </row>
    <row r="118" spans="1:10" ht="13.8" x14ac:dyDescent="0.25">
      <c r="A118" s="171">
        <v>2118</v>
      </c>
      <c r="B118" s="169" t="s">
        <v>197</v>
      </c>
      <c r="C118" s="172">
        <v>0</v>
      </c>
      <c r="D118" s="172">
        <f t="shared" si="1"/>
        <v>0</v>
      </c>
      <c r="E118" s="172">
        <v>0</v>
      </c>
      <c r="F118" s="172">
        <v>0</v>
      </c>
      <c r="G118" s="172">
        <v>0</v>
      </c>
      <c r="H118" s="172"/>
      <c r="I118" s="169"/>
      <c r="J118" s="169"/>
    </row>
    <row r="119" spans="1:10" ht="13.8" x14ac:dyDescent="0.25">
      <c r="A119" s="171">
        <v>2119</v>
      </c>
      <c r="B119" s="169" t="s">
        <v>198</v>
      </c>
      <c r="C119" s="172">
        <v>19974.93</v>
      </c>
      <c r="D119" s="172">
        <f t="shared" si="1"/>
        <v>19974.93</v>
      </c>
      <c r="E119" s="172">
        <v>0</v>
      </c>
      <c r="F119" s="172">
        <v>0</v>
      </c>
      <c r="G119" s="172">
        <v>0</v>
      </c>
      <c r="H119" s="172"/>
      <c r="I119" s="169"/>
      <c r="J119" s="169"/>
    </row>
    <row r="120" spans="1:10" ht="13.8" x14ac:dyDescent="0.25">
      <c r="A120" s="171">
        <v>2120</v>
      </c>
      <c r="B120" s="169" t="s">
        <v>199</v>
      </c>
      <c r="C120" s="172">
        <f>SUM(C121:C123)</f>
        <v>0</v>
      </c>
      <c r="D120" s="172">
        <f t="shared" ref="D120:G120" si="2">SUM(D121:D123)</f>
        <v>0</v>
      </c>
      <c r="E120" s="172">
        <f t="shared" si="2"/>
        <v>0</v>
      </c>
      <c r="F120" s="172">
        <f t="shared" si="2"/>
        <v>0</v>
      </c>
      <c r="G120" s="172">
        <f t="shared" si="2"/>
        <v>0</v>
      </c>
      <c r="H120" s="172"/>
      <c r="I120" s="169"/>
      <c r="J120" s="169"/>
    </row>
    <row r="121" spans="1:10" ht="13.8" x14ac:dyDescent="0.25">
      <c r="A121" s="171">
        <v>2121</v>
      </c>
      <c r="B121" s="169" t="s">
        <v>200</v>
      </c>
      <c r="C121" s="172">
        <v>0</v>
      </c>
      <c r="D121" s="172">
        <f>C121</f>
        <v>0</v>
      </c>
      <c r="E121" s="172">
        <v>0</v>
      </c>
      <c r="F121" s="172">
        <v>0</v>
      </c>
      <c r="G121" s="172">
        <v>0</v>
      </c>
      <c r="H121" s="172"/>
      <c r="I121" s="169"/>
      <c r="J121" s="169"/>
    </row>
    <row r="122" spans="1:10" ht="13.8" x14ac:dyDescent="0.25">
      <c r="A122" s="171">
        <v>2122</v>
      </c>
      <c r="B122" s="169" t="s">
        <v>201</v>
      </c>
      <c r="C122" s="172">
        <v>0</v>
      </c>
      <c r="D122" s="172">
        <f t="shared" ref="D122:D123" si="3">C122</f>
        <v>0</v>
      </c>
      <c r="E122" s="172">
        <v>0</v>
      </c>
      <c r="F122" s="172">
        <v>0</v>
      </c>
      <c r="G122" s="172">
        <v>0</v>
      </c>
      <c r="H122" s="172"/>
      <c r="I122" s="169"/>
      <c r="J122" s="169"/>
    </row>
    <row r="123" spans="1:10" ht="13.8" x14ac:dyDescent="0.25">
      <c r="A123" s="171">
        <v>2129</v>
      </c>
      <c r="B123" s="169" t="s">
        <v>202</v>
      </c>
      <c r="C123" s="172">
        <v>0</v>
      </c>
      <c r="D123" s="172">
        <f t="shared" si="3"/>
        <v>0</v>
      </c>
      <c r="E123" s="172">
        <v>0</v>
      </c>
      <c r="F123" s="172">
        <v>0</v>
      </c>
      <c r="G123" s="172">
        <v>0</v>
      </c>
      <c r="H123" s="172"/>
      <c r="I123" s="169"/>
      <c r="J123" s="169"/>
    </row>
    <row r="124" spans="1:10" ht="13.8" x14ac:dyDescent="0.25">
      <c r="A124" s="169"/>
      <c r="B124" s="169"/>
      <c r="C124" s="172"/>
      <c r="D124" s="172"/>
      <c r="E124" s="172"/>
      <c r="F124" s="172"/>
      <c r="G124" s="172"/>
      <c r="H124" s="172"/>
      <c r="I124" s="169"/>
      <c r="J124" s="169"/>
    </row>
    <row r="125" spans="1:10" ht="13.8" x14ac:dyDescent="0.25">
      <c r="A125" s="168" t="s">
        <v>106</v>
      </c>
      <c r="B125" s="168"/>
      <c r="C125" s="168"/>
      <c r="D125" s="168"/>
      <c r="E125" s="168"/>
      <c r="F125" s="168"/>
      <c r="G125" s="168"/>
      <c r="H125" s="168"/>
      <c r="I125" s="169"/>
      <c r="J125" s="169"/>
    </row>
    <row r="126" spans="1:10" ht="13.8" x14ac:dyDescent="0.25">
      <c r="A126" s="170" t="s">
        <v>86</v>
      </c>
      <c r="B126" s="170" t="s">
        <v>83</v>
      </c>
      <c r="C126" s="170" t="s">
        <v>84</v>
      </c>
      <c r="D126" s="170" t="s">
        <v>87</v>
      </c>
      <c r="E126" s="170" t="s">
        <v>127</v>
      </c>
      <c r="F126" s="170"/>
      <c r="G126" s="170"/>
      <c r="H126" s="170"/>
      <c r="I126" s="169"/>
      <c r="J126" s="169"/>
    </row>
    <row r="127" spans="1:10" ht="13.8" x14ac:dyDescent="0.25">
      <c r="A127" s="171">
        <v>2160</v>
      </c>
      <c r="B127" s="169" t="s">
        <v>203</v>
      </c>
      <c r="C127" s="172">
        <f>SUM(C128:C133)</f>
        <v>0</v>
      </c>
      <c r="D127" s="169"/>
      <c r="E127" s="16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69"/>
      <c r="G127" s="169"/>
      <c r="H127" s="169"/>
      <c r="I127" s="169"/>
      <c r="J127" s="169"/>
    </row>
    <row r="128" spans="1:10" ht="13.8" x14ac:dyDescent="0.25">
      <c r="A128" s="171">
        <v>2161</v>
      </c>
      <c r="B128" s="169" t="s">
        <v>204</v>
      </c>
      <c r="C128" s="172">
        <v>0</v>
      </c>
      <c r="D128" s="169"/>
      <c r="E128" s="169"/>
      <c r="F128" s="169"/>
      <c r="G128" s="169"/>
      <c r="H128" s="169"/>
      <c r="I128" s="169"/>
      <c r="J128" s="169"/>
    </row>
    <row r="129" spans="1:10" ht="13.8" x14ac:dyDescent="0.25">
      <c r="A129" s="171">
        <v>2162</v>
      </c>
      <c r="B129" s="169" t="s">
        <v>205</v>
      </c>
      <c r="C129" s="172">
        <v>0</v>
      </c>
      <c r="D129" s="169"/>
      <c r="E129" s="169"/>
      <c r="F129" s="169"/>
      <c r="G129" s="169"/>
      <c r="H129" s="169"/>
      <c r="I129" s="169"/>
      <c r="J129" s="169"/>
    </row>
    <row r="130" spans="1:10" ht="13.8" x14ac:dyDescent="0.25">
      <c r="A130" s="171">
        <v>2163</v>
      </c>
      <c r="B130" s="169" t="s">
        <v>206</v>
      </c>
      <c r="C130" s="172">
        <v>0</v>
      </c>
      <c r="D130" s="169"/>
      <c r="E130" s="169"/>
      <c r="F130" s="169"/>
      <c r="G130" s="169"/>
      <c r="H130" s="169"/>
      <c r="I130" s="169"/>
      <c r="J130" s="169"/>
    </row>
    <row r="131" spans="1:10" ht="13.8" x14ac:dyDescent="0.25">
      <c r="A131" s="171">
        <v>2164</v>
      </c>
      <c r="B131" s="169" t="s">
        <v>207</v>
      </c>
      <c r="C131" s="172">
        <v>0</v>
      </c>
      <c r="D131" s="169"/>
      <c r="E131" s="169"/>
      <c r="F131" s="169"/>
      <c r="G131" s="169"/>
      <c r="H131" s="169"/>
      <c r="I131" s="169"/>
      <c r="J131" s="169"/>
    </row>
    <row r="132" spans="1:10" ht="13.8" x14ac:dyDescent="0.25">
      <c r="A132" s="171">
        <v>2165</v>
      </c>
      <c r="B132" s="169" t="s">
        <v>208</v>
      </c>
      <c r="C132" s="172">
        <v>0</v>
      </c>
      <c r="D132" s="169"/>
      <c r="E132" s="169"/>
      <c r="F132" s="169"/>
      <c r="G132" s="169"/>
      <c r="H132" s="169"/>
      <c r="I132" s="169"/>
      <c r="J132" s="169"/>
    </row>
    <row r="133" spans="1:10" ht="13.8" x14ac:dyDescent="0.25">
      <c r="A133" s="171">
        <v>2166</v>
      </c>
      <c r="B133" s="169" t="s">
        <v>209</v>
      </c>
      <c r="C133" s="172">
        <v>0</v>
      </c>
      <c r="D133" s="169"/>
      <c r="E133" s="169"/>
      <c r="F133" s="169"/>
      <c r="G133" s="169"/>
      <c r="H133" s="169"/>
      <c r="I133" s="169"/>
      <c r="J133" s="169"/>
    </row>
    <row r="134" spans="1:10" ht="13.8" x14ac:dyDescent="0.25">
      <c r="A134" s="171">
        <v>2250</v>
      </c>
      <c r="B134" s="169" t="s">
        <v>210</v>
      </c>
      <c r="C134" s="172">
        <f>SUM(C135:C140)</f>
        <v>0</v>
      </c>
      <c r="D134" s="169"/>
      <c r="E134" s="169"/>
      <c r="F134" s="169"/>
      <c r="G134" s="169"/>
      <c r="H134" s="169"/>
      <c r="I134" s="169"/>
      <c r="J134" s="169"/>
    </row>
    <row r="135" spans="1:10" ht="13.8" x14ac:dyDescent="0.25">
      <c r="A135" s="171">
        <v>2251</v>
      </c>
      <c r="B135" s="169" t="s">
        <v>211</v>
      </c>
      <c r="C135" s="172">
        <v>0</v>
      </c>
      <c r="D135" s="169"/>
      <c r="E135" s="169"/>
      <c r="F135" s="169"/>
      <c r="G135" s="169"/>
      <c r="H135" s="169"/>
      <c r="I135" s="169"/>
      <c r="J135" s="169"/>
    </row>
    <row r="136" spans="1:10" ht="13.8" x14ac:dyDescent="0.25">
      <c r="A136" s="171">
        <v>2252</v>
      </c>
      <c r="B136" s="169" t="s">
        <v>212</v>
      </c>
      <c r="C136" s="172">
        <v>0</v>
      </c>
      <c r="D136" s="169"/>
      <c r="E136" s="169"/>
      <c r="F136" s="169"/>
      <c r="G136" s="169"/>
      <c r="H136" s="169"/>
      <c r="I136" s="169"/>
      <c r="J136" s="169"/>
    </row>
    <row r="137" spans="1:10" ht="13.8" x14ac:dyDescent="0.25">
      <c r="A137" s="171">
        <v>2253</v>
      </c>
      <c r="B137" s="169" t="s">
        <v>213</v>
      </c>
      <c r="C137" s="172">
        <v>0</v>
      </c>
      <c r="D137" s="169"/>
      <c r="E137" s="169"/>
      <c r="F137" s="169"/>
      <c r="G137" s="169"/>
      <c r="H137" s="169"/>
      <c r="I137" s="169"/>
      <c r="J137" s="169"/>
    </row>
    <row r="138" spans="1:10" ht="13.8" x14ac:dyDescent="0.25">
      <c r="A138" s="171">
        <v>2254</v>
      </c>
      <c r="B138" s="169" t="s">
        <v>214</v>
      </c>
      <c r="C138" s="172">
        <v>0</v>
      </c>
      <c r="D138" s="169"/>
      <c r="E138" s="169"/>
      <c r="F138" s="169"/>
      <c r="G138" s="169"/>
      <c r="H138" s="169"/>
      <c r="I138" s="169"/>
      <c r="J138" s="169"/>
    </row>
    <row r="139" spans="1:10" ht="13.8" x14ac:dyDescent="0.25">
      <c r="A139" s="171">
        <v>2255</v>
      </c>
      <c r="B139" s="169" t="s">
        <v>215</v>
      </c>
      <c r="C139" s="172">
        <v>0</v>
      </c>
      <c r="D139" s="169"/>
      <c r="E139" s="169"/>
      <c r="F139" s="169"/>
      <c r="G139" s="169"/>
      <c r="H139" s="169"/>
      <c r="I139" s="169"/>
      <c r="J139" s="169"/>
    </row>
    <row r="140" spans="1:10" ht="13.8" x14ac:dyDescent="0.25">
      <c r="A140" s="171">
        <v>2256</v>
      </c>
      <c r="B140" s="169" t="s">
        <v>216</v>
      </c>
      <c r="C140" s="172">
        <v>0</v>
      </c>
      <c r="D140" s="169"/>
      <c r="E140" s="169"/>
      <c r="F140" s="169"/>
      <c r="G140" s="169"/>
      <c r="H140" s="169"/>
      <c r="I140" s="169"/>
      <c r="J140" s="169"/>
    </row>
    <row r="141" spans="1:10" ht="13.8" x14ac:dyDescent="0.25">
      <c r="A141" s="169"/>
      <c r="B141" s="169"/>
      <c r="C141" s="172"/>
      <c r="D141" s="169"/>
      <c r="E141" s="169"/>
      <c r="F141" s="169"/>
      <c r="G141" s="169"/>
      <c r="H141" s="169"/>
      <c r="I141" s="169"/>
      <c r="J141" s="169"/>
    </row>
    <row r="142" spans="1:10" ht="13.8" x14ac:dyDescent="0.25">
      <c r="A142" s="168" t="s">
        <v>564</v>
      </c>
      <c r="B142" s="168"/>
      <c r="C142" s="168"/>
      <c r="D142" s="168"/>
      <c r="E142" s="168"/>
      <c r="F142" s="168"/>
      <c r="G142" s="168"/>
      <c r="H142" s="168"/>
      <c r="I142" s="169"/>
      <c r="J142" s="169"/>
    </row>
    <row r="143" spans="1:10" ht="13.8" x14ac:dyDescent="0.25">
      <c r="A143" s="175" t="s">
        <v>86</v>
      </c>
      <c r="B143" s="175" t="s">
        <v>83</v>
      </c>
      <c r="C143" s="175" t="s">
        <v>84</v>
      </c>
      <c r="D143" s="175" t="s">
        <v>87</v>
      </c>
      <c r="E143" s="175" t="s">
        <v>127</v>
      </c>
      <c r="F143" s="175"/>
      <c r="G143" s="175"/>
      <c r="H143" s="175"/>
      <c r="I143" s="169"/>
      <c r="J143" s="169"/>
    </row>
    <row r="144" spans="1:10" ht="13.8" x14ac:dyDescent="0.25">
      <c r="A144" s="171">
        <v>2150</v>
      </c>
      <c r="B144" s="169" t="s">
        <v>565</v>
      </c>
      <c r="C144" s="172">
        <f>SUM(C145:C147)</f>
        <v>0</v>
      </c>
      <c r="D144" s="169"/>
      <c r="E144" s="169" t="str">
        <f>IF(OR(C144&lt;&gt;0,C145&lt;&gt;0,C146&lt;&gt;0,C147&lt;&gt;0,C148&lt;&gt;0,C149&lt;&gt;0,C150&lt;&gt;0,C151&lt;&gt;0),"","SIN INFORMACIÓN QUE REVELAR")</f>
        <v>SIN INFORMACIÓN QUE REVELAR</v>
      </c>
      <c r="F144" s="169"/>
      <c r="G144" s="169"/>
      <c r="H144" s="169"/>
      <c r="I144" s="169"/>
      <c r="J144" s="169"/>
    </row>
    <row r="145" spans="1:10" ht="13.8" x14ac:dyDescent="0.25">
      <c r="A145" s="171">
        <v>2151</v>
      </c>
      <c r="B145" s="169" t="s">
        <v>566</v>
      </c>
      <c r="C145" s="172">
        <v>0</v>
      </c>
      <c r="D145" s="169"/>
      <c r="E145" s="169"/>
      <c r="F145" s="169"/>
      <c r="G145" s="169"/>
      <c r="H145" s="169"/>
      <c r="I145" s="169"/>
      <c r="J145" s="169"/>
    </row>
    <row r="146" spans="1:10" ht="13.8" x14ac:dyDescent="0.25">
      <c r="A146" s="171">
        <v>2152</v>
      </c>
      <c r="B146" s="169" t="s">
        <v>567</v>
      </c>
      <c r="C146" s="172">
        <v>0</v>
      </c>
      <c r="D146" s="169"/>
      <c r="E146" s="169"/>
      <c r="F146" s="169"/>
      <c r="G146" s="169"/>
      <c r="H146" s="169"/>
      <c r="I146" s="169"/>
      <c r="J146" s="169"/>
    </row>
    <row r="147" spans="1:10" ht="13.8" x14ac:dyDescent="0.25">
      <c r="A147" s="171">
        <v>2159</v>
      </c>
      <c r="B147" s="169" t="s">
        <v>217</v>
      </c>
      <c r="C147" s="172">
        <v>0</v>
      </c>
      <c r="D147" s="169"/>
      <c r="E147" s="169"/>
      <c r="F147" s="169"/>
      <c r="G147" s="169"/>
      <c r="H147" s="169"/>
      <c r="I147" s="169"/>
      <c r="J147" s="169"/>
    </row>
    <row r="148" spans="1:10" ht="13.8" x14ac:dyDescent="0.25">
      <c r="A148" s="171">
        <v>2240</v>
      </c>
      <c r="B148" s="169" t="s">
        <v>219</v>
      </c>
      <c r="C148" s="172">
        <f>SUM(C149:C151)</f>
        <v>0</v>
      </c>
      <c r="D148" s="169"/>
      <c r="E148" s="169"/>
      <c r="F148" s="169"/>
      <c r="G148" s="169"/>
      <c r="H148" s="169"/>
      <c r="I148" s="169"/>
      <c r="J148" s="169"/>
    </row>
    <row r="149" spans="1:10" ht="13.8" x14ac:dyDescent="0.25">
      <c r="A149" s="171">
        <v>2241</v>
      </c>
      <c r="B149" s="169" t="s">
        <v>220</v>
      </c>
      <c r="C149" s="172">
        <v>0</v>
      </c>
      <c r="D149" s="169"/>
      <c r="E149" s="169"/>
      <c r="F149" s="169"/>
      <c r="G149" s="169"/>
      <c r="H149" s="169"/>
      <c r="I149" s="169"/>
      <c r="J149" s="169"/>
    </row>
    <row r="150" spans="1:10" ht="13.8" x14ac:dyDescent="0.25">
      <c r="A150" s="171">
        <v>2242</v>
      </c>
      <c r="B150" s="169" t="s">
        <v>221</v>
      </c>
      <c r="C150" s="172">
        <v>0</v>
      </c>
      <c r="D150" s="169"/>
      <c r="E150" s="169"/>
      <c r="F150" s="169"/>
      <c r="G150" s="169"/>
      <c r="H150" s="169"/>
      <c r="I150" s="169"/>
      <c r="J150" s="169"/>
    </row>
    <row r="151" spans="1:10" ht="13.8" x14ac:dyDescent="0.25">
      <c r="A151" s="171">
        <v>2249</v>
      </c>
      <c r="B151" s="169" t="s">
        <v>222</v>
      </c>
      <c r="C151" s="172">
        <v>0</v>
      </c>
      <c r="D151" s="169"/>
      <c r="E151" s="169"/>
      <c r="F151" s="169"/>
      <c r="G151" s="169"/>
      <c r="H151" s="169"/>
      <c r="I151" s="169"/>
      <c r="J151" s="169"/>
    </row>
    <row r="152" spans="1:10" ht="13.8" x14ac:dyDescent="0.25">
      <c r="A152" s="169"/>
      <c r="B152" s="169"/>
      <c r="C152" s="172"/>
      <c r="D152" s="169"/>
      <c r="E152" s="169"/>
      <c r="F152" s="169"/>
      <c r="G152" s="169"/>
      <c r="H152" s="169"/>
      <c r="I152" s="169"/>
      <c r="J152" s="169"/>
    </row>
    <row r="153" spans="1:10" ht="13.8" x14ac:dyDescent="0.25">
      <c r="A153" s="176" t="s">
        <v>568</v>
      </c>
      <c r="B153" s="176"/>
      <c r="C153" s="176"/>
      <c r="D153" s="176"/>
      <c r="E153" s="176"/>
      <c r="F153" s="169"/>
      <c r="G153" s="169"/>
      <c r="H153" s="169"/>
      <c r="I153" s="169"/>
      <c r="J153" s="169"/>
    </row>
    <row r="154" spans="1:10" ht="13.8" x14ac:dyDescent="0.25">
      <c r="A154" s="177" t="s">
        <v>86</v>
      </c>
      <c r="B154" s="177" t="s">
        <v>83</v>
      </c>
      <c r="C154" s="177" t="s">
        <v>84</v>
      </c>
      <c r="D154" s="178" t="s">
        <v>87</v>
      </c>
      <c r="E154" s="178" t="s">
        <v>127</v>
      </c>
      <c r="F154" s="169"/>
      <c r="G154" s="169"/>
      <c r="H154" s="169"/>
      <c r="I154" s="169"/>
      <c r="J154" s="169"/>
    </row>
    <row r="155" spans="1:10" ht="13.8" x14ac:dyDescent="0.25">
      <c r="A155" s="179">
        <v>2170</v>
      </c>
      <c r="B155" s="180" t="s">
        <v>569</v>
      </c>
      <c r="C155" s="181">
        <f>SUM(C156:C158)</f>
        <v>0</v>
      </c>
      <c r="D155" s="180"/>
      <c r="E155" s="180" t="str">
        <f>IF(OR(C155&lt;&gt;0,C156&lt;&gt;0,C157&lt;&gt;0,C158&lt;&gt;0,C159&lt;&gt;0,C160&lt;&gt;0,C161&lt;&gt;0,C162&lt;&gt;0,C163&lt;&gt;0),"","SIN INFORMACIÓN QUE REVELAR")</f>
        <v>SIN INFORMACIÓN QUE REVELAR</v>
      </c>
      <c r="F155" s="169"/>
      <c r="G155" s="169"/>
      <c r="H155" s="169"/>
      <c r="I155" s="169"/>
      <c r="J155" s="169"/>
    </row>
    <row r="156" spans="1:10" ht="13.8" x14ac:dyDescent="0.25">
      <c r="A156" s="179">
        <v>2171</v>
      </c>
      <c r="B156" s="180" t="s">
        <v>570</v>
      </c>
      <c r="C156" s="181">
        <v>0</v>
      </c>
      <c r="D156" s="180"/>
      <c r="E156" s="180"/>
      <c r="F156" s="169"/>
      <c r="G156" s="169"/>
      <c r="H156" s="169"/>
      <c r="I156" s="169"/>
      <c r="J156" s="169"/>
    </row>
    <row r="157" spans="1:10" ht="13.8" x14ac:dyDescent="0.25">
      <c r="A157" s="179">
        <v>2172</v>
      </c>
      <c r="B157" s="180" t="s">
        <v>571</v>
      </c>
      <c r="C157" s="181">
        <v>0</v>
      </c>
      <c r="D157" s="180"/>
      <c r="E157" s="180"/>
      <c r="F157" s="169"/>
      <c r="G157" s="169"/>
      <c r="H157" s="169"/>
      <c r="I157" s="169"/>
      <c r="J157" s="169"/>
    </row>
    <row r="158" spans="1:10" ht="13.8" x14ac:dyDescent="0.25">
      <c r="A158" s="179">
        <v>2179</v>
      </c>
      <c r="B158" s="180" t="s">
        <v>572</v>
      </c>
      <c r="C158" s="181">
        <v>0</v>
      </c>
      <c r="D158" s="180"/>
      <c r="E158" s="180"/>
      <c r="F158" s="169"/>
      <c r="G158" s="169"/>
      <c r="H158" s="169"/>
      <c r="I158" s="169"/>
      <c r="J158" s="169"/>
    </row>
    <row r="159" spans="1:10" ht="13.8" x14ac:dyDescent="0.25">
      <c r="A159" s="179">
        <v>2260</v>
      </c>
      <c r="B159" s="180" t="s">
        <v>573</v>
      </c>
      <c r="C159" s="181">
        <f>SUM(C160:C163)</f>
        <v>0</v>
      </c>
      <c r="D159" s="180"/>
      <c r="E159" s="180"/>
      <c r="F159" s="169"/>
      <c r="G159" s="169"/>
      <c r="H159" s="169"/>
      <c r="I159" s="169"/>
      <c r="J159" s="169"/>
    </row>
    <row r="160" spans="1:10" ht="13.8" x14ac:dyDescent="0.25">
      <c r="A160" s="179">
        <v>2261</v>
      </c>
      <c r="B160" s="180" t="s">
        <v>574</v>
      </c>
      <c r="C160" s="181">
        <v>0</v>
      </c>
      <c r="D160" s="180"/>
      <c r="E160" s="169"/>
      <c r="F160" s="169"/>
      <c r="G160" s="169"/>
      <c r="H160" s="169"/>
      <c r="I160" s="169"/>
      <c r="J160" s="169"/>
    </row>
    <row r="161" spans="1:10" ht="13.8" x14ac:dyDescent="0.25">
      <c r="A161" s="179">
        <v>2262</v>
      </c>
      <c r="B161" s="180" t="s">
        <v>575</v>
      </c>
      <c r="C161" s="181">
        <v>0</v>
      </c>
      <c r="D161" s="180"/>
      <c r="E161" s="180"/>
      <c r="F161" s="169"/>
      <c r="G161" s="169"/>
      <c r="H161" s="169"/>
      <c r="I161" s="169"/>
      <c r="J161" s="169"/>
    </row>
    <row r="162" spans="1:10" ht="13.8" x14ac:dyDescent="0.25">
      <c r="A162" s="179">
        <v>2263</v>
      </c>
      <c r="B162" s="180" t="s">
        <v>576</v>
      </c>
      <c r="C162" s="181">
        <v>0</v>
      </c>
      <c r="D162" s="180"/>
      <c r="E162" s="180"/>
      <c r="F162" s="169"/>
      <c r="G162" s="169"/>
      <c r="H162" s="169"/>
      <c r="I162" s="169"/>
      <c r="J162" s="169"/>
    </row>
    <row r="163" spans="1:10" ht="13.8" x14ac:dyDescent="0.25">
      <c r="A163" s="179">
        <v>2269</v>
      </c>
      <c r="B163" s="180" t="s">
        <v>577</v>
      </c>
      <c r="C163" s="181">
        <v>0</v>
      </c>
      <c r="D163" s="180"/>
      <c r="E163" s="180"/>
      <c r="F163" s="169"/>
      <c r="G163" s="169"/>
      <c r="H163" s="169"/>
      <c r="I163" s="169"/>
      <c r="J163" s="169"/>
    </row>
    <row r="164" spans="1:10" ht="13.8" x14ac:dyDescent="0.25">
      <c r="A164" s="180"/>
      <c r="B164" s="180"/>
      <c r="C164" s="180"/>
      <c r="D164" s="180"/>
      <c r="E164" s="180"/>
      <c r="F164" s="169"/>
      <c r="G164" s="169"/>
      <c r="H164" s="169"/>
      <c r="I164" s="169"/>
      <c r="J164" s="169"/>
    </row>
    <row r="165" spans="1:10" ht="13.8" x14ac:dyDescent="0.25">
      <c r="A165" s="176" t="s">
        <v>578</v>
      </c>
      <c r="B165" s="176"/>
      <c r="C165" s="176"/>
      <c r="D165" s="176"/>
      <c r="E165" s="176"/>
      <c r="F165" s="169"/>
      <c r="G165" s="169"/>
      <c r="H165" s="169"/>
      <c r="I165" s="169"/>
      <c r="J165" s="169"/>
    </row>
    <row r="166" spans="1:10" ht="13.8" x14ac:dyDescent="0.25">
      <c r="A166" s="177" t="s">
        <v>86</v>
      </c>
      <c r="B166" s="177" t="s">
        <v>83</v>
      </c>
      <c r="C166" s="177" t="s">
        <v>84</v>
      </c>
      <c r="D166" s="178" t="s">
        <v>87</v>
      </c>
      <c r="E166" s="178" t="s">
        <v>127</v>
      </c>
      <c r="F166" s="169"/>
      <c r="G166" s="169"/>
      <c r="H166" s="169"/>
      <c r="I166" s="169"/>
      <c r="J166" s="169"/>
    </row>
    <row r="167" spans="1:10" ht="13.8" x14ac:dyDescent="0.25">
      <c r="A167" s="179">
        <v>2190</v>
      </c>
      <c r="B167" s="180" t="s">
        <v>579</v>
      </c>
      <c r="C167" s="181">
        <f>SUM(C168:C170)</f>
        <v>0</v>
      </c>
      <c r="D167" s="180"/>
      <c r="E167" s="180" t="str">
        <f>IF(OR(C167&lt;&gt;0,C168&lt;&gt;0,C169&lt;&gt;0,C170&lt;&gt;0),"","SIN INFORMACIÓN QUE REVELAR")</f>
        <v>SIN INFORMACIÓN QUE REVELAR</v>
      </c>
      <c r="F167" s="169"/>
      <c r="G167" s="169"/>
      <c r="H167" s="169"/>
      <c r="I167" s="169"/>
      <c r="J167" s="169"/>
    </row>
    <row r="168" spans="1:10" ht="13.8" x14ac:dyDescent="0.25">
      <c r="A168" s="179">
        <v>2191</v>
      </c>
      <c r="B168" s="180" t="s">
        <v>580</v>
      </c>
      <c r="C168" s="181">
        <v>0</v>
      </c>
      <c r="D168" s="180"/>
      <c r="E168" s="180"/>
      <c r="F168" s="169"/>
      <c r="G168" s="169"/>
      <c r="H168" s="169"/>
      <c r="I168" s="169"/>
      <c r="J168" s="169"/>
    </row>
    <row r="169" spans="1:10" ht="13.8" x14ac:dyDescent="0.25">
      <c r="A169" s="179">
        <v>2192</v>
      </c>
      <c r="B169" s="180" t="s">
        <v>581</v>
      </c>
      <c r="C169" s="181">
        <v>0</v>
      </c>
      <c r="D169" s="180"/>
      <c r="E169" s="169"/>
      <c r="F169" s="169"/>
      <c r="G169" s="169"/>
      <c r="H169" s="169"/>
      <c r="I169" s="169"/>
      <c r="J169" s="169"/>
    </row>
    <row r="170" spans="1:10" ht="13.8" x14ac:dyDescent="0.25">
      <c r="A170" s="179">
        <v>2199</v>
      </c>
      <c r="B170" s="180" t="s">
        <v>218</v>
      </c>
      <c r="C170" s="181">
        <v>0</v>
      </c>
      <c r="D170" s="180"/>
      <c r="E170" s="180"/>
      <c r="F170" s="169"/>
      <c r="G170" s="169"/>
      <c r="H170" s="169"/>
      <c r="I170" s="169"/>
      <c r="J170" s="169"/>
    </row>
    <row r="171" spans="1:10" ht="13.8" x14ac:dyDescent="0.25">
      <c r="A171" s="180"/>
      <c r="B171" s="180"/>
      <c r="C171" s="182"/>
      <c r="D171" s="180"/>
      <c r="E171" s="180"/>
      <c r="F171" s="169"/>
      <c r="G171" s="169"/>
      <c r="H171" s="169"/>
      <c r="I171" s="169"/>
      <c r="J171" s="169"/>
    </row>
    <row r="172" spans="1:10" ht="13.8" x14ac:dyDescent="0.25">
      <c r="A172" s="180"/>
      <c r="B172" s="180"/>
      <c r="C172" s="180"/>
      <c r="D172" s="180"/>
      <c r="E172" s="180"/>
      <c r="F172" s="169"/>
      <c r="G172" s="169"/>
      <c r="H172" s="169"/>
      <c r="I172" s="169"/>
      <c r="J172" s="169"/>
    </row>
    <row r="173" spans="1:10" ht="13.8" x14ac:dyDescent="0.25">
      <c r="A173" s="180"/>
      <c r="B173" s="180" t="s">
        <v>518</v>
      </c>
      <c r="C173" s="180"/>
      <c r="D173" s="180"/>
      <c r="E173" s="180"/>
      <c r="F173" s="169"/>
      <c r="G173" s="169"/>
      <c r="H173" s="169"/>
      <c r="I173" s="169"/>
      <c r="J173" s="169"/>
    </row>
    <row r="174" spans="1:10" ht="13.8" x14ac:dyDescent="0.25">
      <c r="A174" s="169"/>
      <c r="B174" s="169"/>
      <c r="C174" s="169"/>
      <c r="D174" s="169"/>
      <c r="E174" s="169"/>
      <c r="F174" s="169"/>
      <c r="G174" s="169"/>
      <c r="H174" s="169"/>
      <c r="I174" s="169"/>
      <c r="J174" s="169"/>
    </row>
    <row r="175" spans="1:10" ht="13.8" x14ac:dyDescent="0.25">
      <c r="A175" s="169"/>
      <c r="B175" s="169"/>
      <c r="C175" s="169"/>
      <c r="D175" s="169"/>
      <c r="E175" s="169"/>
      <c r="F175" s="169"/>
      <c r="G175" s="169"/>
      <c r="H175" s="169"/>
      <c r="I175" s="169"/>
      <c r="J175" s="169"/>
    </row>
    <row r="176" spans="1:10" ht="13.8" x14ac:dyDescent="0.25">
      <c r="A176" s="169"/>
      <c r="B176" s="169"/>
      <c r="C176" s="169"/>
      <c r="D176" s="169"/>
      <c r="E176" s="169"/>
      <c r="F176" s="169"/>
      <c r="G176" s="169"/>
      <c r="H176" s="169"/>
      <c r="I176" s="169"/>
      <c r="J176" s="169"/>
    </row>
    <row r="177" spans="1:10" ht="13.8" x14ac:dyDescent="0.25">
      <c r="A177" s="169"/>
      <c r="B177" s="169"/>
      <c r="C177" s="169"/>
      <c r="D177" s="169"/>
      <c r="E177" s="169"/>
      <c r="F177" s="169"/>
      <c r="G177" s="169"/>
      <c r="H177" s="169"/>
      <c r="I177" s="169"/>
      <c r="J177" s="16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36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topLeftCell="A8" workbookViewId="0">
      <selection sqref="A1:E39"/>
    </sheetView>
  </sheetViews>
  <sheetFormatPr baseColWidth="10" defaultColWidth="9.109375" defaultRowHeight="10.199999999999999" x14ac:dyDescent="0.2"/>
  <cols>
    <col min="1" max="1" width="15.109375" style="19" customWidth="1"/>
    <col min="2" max="2" width="48.109375" style="19" customWidth="1"/>
    <col min="3" max="3" width="22.88671875" style="19" customWidth="1"/>
    <col min="4" max="4" width="16.6640625" style="19" customWidth="1"/>
    <col min="5" max="5" width="24.21875" style="19" bestFit="1" customWidth="1"/>
    <col min="6" max="16384" width="9.109375" style="19"/>
  </cols>
  <sheetData>
    <row r="1" spans="1:5" ht="22.2" customHeight="1" x14ac:dyDescent="0.2">
      <c r="A1" s="194" t="s">
        <v>600</v>
      </c>
      <c r="B1" s="194"/>
      <c r="C1" s="194"/>
      <c r="D1" s="17" t="s">
        <v>498</v>
      </c>
      <c r="E1" s="18">
        <v>2025</v>
      </c>
    </row>
    <row r="2" spans="1:5" ht="23.4" customHeight="1" x14ac:dyDescent="0.2">
      <c r="A2" s="194" t="s">
        <v>504</v>
      </c>
      <c r="B2" s="194"/>
      <c r="C2" s="194"/>
      <c r="D2" s="17" t="s">
        <v>499</v>
      </c>
      <c r="E2" s="18" t="s">
        <v>501</v>
      </c>
    </row>
    <row r="3" spans="1:5" ht="19.8" customHeight="1" x14ac:dyDescent="0.2">
      <c r="A3" s="194" t="s">
        <v>601</v>
      </c>
      <c r="B3" s="194"/>
      <c r="C3" s="194"/>
      <c r="D3" s="17" t="s">
        <v>500</v>
      </c>
      <c r="E3" s="18">
        <v>2</v>
      </c>
    </row>
    <row r="4" spans="1:5" ht="20.399999999999999" customHeight="1" x14ac:dyDescent="0.2">
      <c r="A4" s="194" t="s">
        <v>516</v>
      </c>
      <c r="B4" s="194"/>
      <c r="C4" s="194"/>
      <c r="D4" s="17"/>
      <c r="E4" s="18"/>
    </row>
    <row r="5" spans="1:5" x14ac:dyDescent="0.2">
      <c r="A5" s="20" t="s">
        <v>116</v>
      </c>
      <c r="B5" s="21"/>
      <c r="C5" s="21"/>
      <c r="D5" s="21"/>
      <c r="E5" s="21"/>
    </row>
    <row r="7" spans="1:5" x14ac:dyDescent="0.2">
      <c r="A7" s="21" t="s">
        <v>107</v>
      </c>
      <c r="B7" s="21"/>
      <c r="C7" s="21"/>
      <c r="D7" s="21"/>
      <c r="E7" s="21"/>
    </row>
    <row r="8" spans="1:5" x14ac:dyDescent="0.2">
      <c r="A8" s="22" t="s">
        <v>86</v>
      </c>
      <c r="B8" s="22" t="s">
        <v>83</v>
      </c>
      <c r="C8" s="22" t="s">
        <v>84</v>
      </c>
      <c r="D8" s="22" t="s">
        <v>85</v>
      </c>
      <c r="E8" s="22" t="s">
        <v>87</v>
      </c>
    </row>
    <row r="9" spans="1:5" x14ac:dyDescent="0.2">
      <c r="A9" s="23">
        <v>3110</v>
      </c>
      <c r="B9" s="19" t="s">
        <v>253</v>
      </c>
      <c r="C9" s="24">
        <v>95748.72</v>
      </c>
      <c r="E9" s="19" t="str">
        <f>IF(OR(C9&lt;&gt;0,C10&lt;&gt;0,C11&lt;&gt;0),"","SIN INFORMACIÓN QUE REVELAR")</f>
        <v/>
      </c>
    </row>
    <row r="10" spans="1:5" x14ac:dyDescent="0.2">
      <c r="A10" s="23">
        <v>3120</v>
      </c>
      <c r="B10" s="19" t="s">
        <v>384</v>
      </c>
      <c r="C10" s="24">
        <v>0</v>
      </c>
      <c r="E10" s="14"/>
    </row>
    <row r="11" spans="1:5" x14ac:dyDescent="0.2">
      <c r="A11" s="23">
        <v>3130</v>
      </c>
      <c r="B11" s="19" t="s">
        <v>385</v>
      </c>
      <c r="C11" s="24">
        <v>0</v>
      </c>
    </row>
    <row r="12" spans="1:5" x14ac:dyDescent="0.2">
      <c r="C12" s="24"/>
    </row>
    <row r="13" spans="1:5" x14ac:dyDescent="0.2">
      <c r="A13" s="21" t="s">
        <v>108</v>
      </c>
      <c r="B13" s="21"/>
      <c r="C13" s="21"/>
      <c r="D13" s="21"/>
      <c r="E13" s="21"/>
    </row>
    <row r="14" spans="1:5" x14ac:dyDescent="0.2">
      <c r="A14" s="22" t="s">
        <v>86</v>
      </c>
      <c r="B14" s="22" t="s">
        <v>83</v>
      </c>
      <c r="C14" s="22" t="s">
        <v>84</v>
      </c>
      <c r="D14" s="22" t="s">
        <v>386</v>
      </c>
      <c r="E14" s="22"/>
    </row>
    <row r="15" spans="1:5" x14ac:dyDescent="0.2">
      <c r="A15" s="23">
        <v>3210</v>
      </c>
      <c r="B15" s="19" t="s">
        <v>387</v>
      </c>
      <c r="C15" s="24">
        <v>552611.06000000006</v>
      </c>
      <c r="E15" s="1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3">
        <v>3220</v>
      </c>
      <c r="B16" s="19" t="s">
        <v>388</v>
      </c>
      <c r="C16" s="24">
        <v>2516676.56</v>
      </c>
    </row>
    <row r="17" spans="1:5" x14ac:dyDescent="0.2">
      <c r="A17" s="23">
        <v>3230</v>
      </c>
      <c r="B17" s="19" t="s">
        <v>389</v>
      </c>
      <c r="C17" s="24">
        <f>SUM(C18:C21)</f>
        <v>0</v>
      </c>
    </row>
    <row r="18" spans="1:5" x14ac:dyDescent="0.2">
      <c r="A18" s="23">
        <v>3231</v>
      </c>
      <c r="B18" s="19" t="s">
        <v>390</v>
      </c>
      <c r="C18" s="24">
        <v>0</v>
      </c>
    </row>
    <row r="19" spans="1:5" x14ac:dyDescent="0.2">
      <c r="A19" s="23">
        <v>3232</v>
      </c>
      <c r="B19" s="19" t="s">
        <v>391</v>
      </c>
      <c r="C19" s="24">
        <v>0</v>
      </c>
      <c r="E19" s="14"/>
    </row>
    <row r="20" spans="1:5" x14ac:dyDescent="0.2">
      <c r="A20" s="23">
        <v>3233</v>
      </c>
      <c r="B20" s="19" t="s">
        <v>392</v>
      </c>
      <c r="C20" s="24">
        <v>0</v>
      </c>
    </row>
    <row r="21" spans="1:5" x14ac:dyDescent="0.2">
      <c r="A21" s="23">
        <v>3239</v>
      </c>
      <c r="B21" s="19" t="s">
        <v>393</v>
      </c>
      <c r="C21" s="24">
        <v>0</v>
      </c>
    </row>
    <row r="22" spans="1:5" x14ac:dyDescent="0.2">
      <c r="A22" s="23">
        <v>3240</v>
      </c>
      <c r="B22" s="19" t="s">
        <v>394</v>
      </c>
      <c r="C22" s="24">
        <f>SUM(C23:C25)</f>
        <v>0</v>
      </c>
    </row>
    <row r="23" spans="1:5" x14ac:dyDescent="0.2">
      <c r="A23" s="23">
        <v>3241</v>
      </c>
      <c r="B23" s="19" t="s">
        <v>395</v>
      </c>
      <c r="C23" s="24">
        <v>0</v>
      </c>
    </row>
    <row r="24" spans="1:5" x14ac:dyDescent="0.2">
      <c r="A24" s="23">
        <v>3242</v>
      </c>
      <c r="B24" s="19" t="s">
        <v>396</v>
      </c>
      <c r="C24" s="24">
        <v>0</v>
      </c>
    </row>
    <row r="25" spans="1:5" x14ac:dyDescent="0.2">
      <c r="A25" s="23">
        <v>3243</v>
      </c>
      <c r="B25" s="19" t="s">
        <v>397</v>
      </c>
      <c r="C25" s="24">
        <v>0</v>
      </c>
    </row>
    <row r="26" spans="1:5" x14ac:dyDescent="0.2">
      <c r="A26" s="23">
        <v>3250</v>
      </c>
      <c r="B26" s="19" t="s">
        <v>398</v>
      </c>
      <c r="C26" s="24">
        <f>SUM(C27:C29)</f>
        <v>0</v>
      </c>
    </row>
    <row r="27" spans="1:5" x14ac:dyDescent="0.2">
      <c r="A27" s="23">
        <v>3251</v>
      </c>
      <c r="B27" s="19" t="s">
        <v>399</v>
      </c>
      <c r="C27" s="24">
        <v>0</v>
      </c>
    </row>
    <row r="28" spans="1:5" x14ac:dyDescent="0.2">
      <c r="A28" s="23">
        <v>3252</v>
      </c>
      <c r="B28" s="19" t="s">
        <v>400</v>
      </c>
      <c r="C28" s="24">
        <v>0</v>
      </c>
    </row>
    <row r="29" spans="1:5" x14ac:dyDescent="0.2">
      <c r="A29" s="23">
        <v>3253</v>
      </c>
      <c r="B29" s="19" t="s">
        <v>599</v>
      </c>
      <c r="C29" s="24">
        <v>0</v>
      </c>
    </row>
    <row r="30" spans="1:5" x14ac:dyDescent="0.2">
      <c r="B30" s="1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opLeftCell="A147" zoomScaleNormal="100" workbookViewId="0">
      <selection activeCell="B185" sqref="B185"/>
    </sheetView>
  </sheetViews>
  <sheetFormatPr baseColWidth="10" defaultColWidth="9.109375" defaultRowHeight="10.199999999999999" x14ac:dyDescent="0.2"/>
  <cols>
    <col min="1" max="1" width="12.77734375" style="19" customWidth="1"/>
    <col min="2" max="2" width="63.44140625" style="19" bestFit="1" customWidth="1"/>
    <col min="3" max="3" width="15.33203125" style="19" bestFit="1" customWidth="1"/>
    <col min="4" max="4" width="16.44140625" style="19" bestFit="1" customWidth="1"/>
    <col min="5" max="5" width="24.21875" style="19" bestFit="1" customWidth="1"/>
    <col min="6" max="16384" width="9.109375" style="19"/>
  </cols>
  <sheetData>
    <row r="1" spans="1:5" s="25" customFormat="1" ht="18.899999999999999" customHeight="1" x14ac:dyDescent="0.3">
      <c r="A1" s="194" t="s">
        <v>600</v>
      </c>
      <c r="B1" s="194"/>
      <c r="C1" s="194"/>
      <c r="D1" s="17" t="s">
        <v>498</v>
      </c>
      <c r="E1" s="18">
        <v>2025</v>
      </c>
    </row>
    <row r="2" spans="1:5" s="25" customFormat="1" ht="18.899999999999999" customHeight="1" x14ac:dyDescent="0.3">
      <c r="A2" s="194" t="s">
        <v>505</v>
      </c>
      <c r="B2" s="194"/>
      <c r="C2" s="194"/>
      <c r="D2" s="17" t="s">
        <v>499</v>
      </c>
      <c r="E2" s="18" t="s">
        <v>501</v>
      </c>
    </row>
    <row r="3" spans="1:5" s="25" customFormat="1" ht="18.899999999999999" customHeight="1" x14ac:dyDescent="0.3">
      <c r="A3" s="194" t="s">
        <v>601</v>
      </c>
      <c r="B3" s="194"/>
      <c r="C3" s="194"/>
      <c r="D3" s="17" t="s">
        <v>500</v>
      </c>
      <c r="E3" s="18">
        <v>2</v>
      </c>
    </row>
    <row r="4" spans="1:5" s="25" customFormat="1" ht="18.899999999999999" customHeight="1" x14ac:dyDescent="0.3">
      <c r="A4" s="194" t="s">
        <v>516</v>
      </c>
      <c r="B4" s="194"/>
      <c r="C4" s="194"/>
      <c r="D4" s="17"/>
      <c r="E4" s="18"/>
    </row>
    <row r="5" spans="1:5" x14ac:dyDescent="0.2">
      <c r="A5" s="20" t="s">
        <v>116</v>
      </c>
      <c r="B5" s="21"/>
      <c r="C5" s="21"/>
      <c r="D5" s="21"/>
      <c r="E5" s="21"/>
    </row>
    <row r="7" spans="1:5" x14ac:dyDescent="0.2">
      <c r="A7" s="21" t="s">
        <v>588</v>
      </c>
      <c r="B7" s="21"/>
      <c r="C7" s="21"/>
      <c r="D7" s="21"/>
      <c r="E7" s="112"/>
    </row>
    <row r="8" spans="1:5" x14ac:dyDescent="0.2">
      <c r="A8" s="22" t="s">
        <v>86</v>
      </c>
      <c r="B8" s="22" t="s">
        <v>83</v>
      </c>
      <c r="C8" s="77">
        <v>2025</v>
      </c>
      <c r="D8" s="77">
        <v>2024</v>
      </c>
      <c r="E8" s="113"/>
    </row>
    <row r="9" spans="1:5" x14ac:dyDescent="0.2">
      <c r="A9" s="23">
        <v>1111</v>
      </c>
      <c r="B9" s="19" t="s">
        <v>401</v>
      </c>
      <c r="C9" s="24">
        <v>0</v>
      </c>
      <c r="D9" s="24">
        <v>0</v>
      </c>
      <c r="E9" s="19" t="str">
        <f>IF(OR(C9&lt;&gt;0,C10&lt;&gt;0,C11&lt;&gt;0,C12&lt;&gt;0,C13&lt;&gt;0,C14&lt;&gt;0,C15&lt;&gt;0,C16&lt;&gt;0),"","SIN INFORMACIÓN QUE REVELAR")</f>
        <v/>
      </c>
    </row>
    <row r="10" spans="1:5" x14ac:dyDescent="0.2">
      <c r="A10" s="23">
        <v>1112</v>
      </c>
      <c r="B10" s="19" t="s">
        <v>402</v>
      </c>
      <c r="C10" s="24">
        <v>495932.91</v>
      </c>
      <c r="D10" s="24">
        <v>81741.25</v>
      </c>
    </row>
    <row r="11" spans="1:5" x14ac:dyDescent="0.2">
      <c r="A11" s="23">
        <v>1113</v>
      </c>
      <c r="B11" s="19" t="s">
        <v>403</v>
      </c>
      <c r="C11" s="24">
        <v>0</v>
      </c>
      <c r="D11" s="24">
        <v>0</v>
      </c>
    </row>
    <row r="12" spans="1:5" x14ac:dyDescent="0.2">
      <c r="A12" s="23">
        <v>1114</v>
      </c>
      <c r="B12" s="19" t="s">
        <v>117</v>
      </c>
      <c r="C12" s="24">
        <v>0</v>
      </c>
      <c r="D12" s="24">
        <v>0</v>
      </c>
    </row>
    <row r="13" spans="1:5" x14ac:dyDescent="0.2">
      <c r="A13" s="23">
        <v>1115</v>
      </c>
      <c r="B13" s="19" t="s">
        <v>118</v>
      </c>
      <c r="C13" s="24">
        <v>0</v>
      </c>
      <c r="D13" s="24">
        <v>0</v>
      </c>
    </row>
    <row r="14" spans="1:5" x14ac:dyDescent="0.2">
      <c r="A14" s="23">
        <v>1116</v>
      </c>
      <c r="B14" s="19" t="s">
        <v>404</v>
      </c>
      <c r="C14" s="24">
        <v>0</v>
      </c>
      <c r="D14" s="24">
        <v>0</v>
      </c>
    </row>
    <row r="15" spans="1:5" x14ac:dyDescent="0.2">
      <c r="A15" s="23">
        <v>1119</v>
      </c>
      <c r="B15" s="19" t="s">
        <v>405</v>
      </c>
      <c r="C15" s="24">
        <v>0</v>
      </c>
      <c r="D15" s="24">
        <v>0</v>
      </c>
    </row>
    <row r="16" spans="1:5" x14ac:dyDescent="0.2">
      <c r="A16" s="30">
        <v>1110</v>
      </c>
      <c r="B16" s="31" t="s">
        <v>519</v>
      </c>
      <c r="C16" s="121">
        <f>SUM(C9:C15)</f>
        <v>495932.91</v>
      </c>
      <c r="D16" s="121">
        <f>SUM(D9:D15)</f>
        <v>81741.25</v>
      </c>
    </row>
    <row r="17" spans="1:5" x14ac:dyDescent="0.2">
      <c r="C17" s="24"/>
      <c r="D17" s="24"/>
    </row>
    <row r="19" spans="1:5" x14ac:dyDescent="0.2">
      <c r="A19" s="21" t="s">
        <v>589</v>
      </c>
      <c r="B19" s="21"/>
      <c r="C19" s="21"/>
      <c r="D19" s="21"/>
    </row>
    <row r="20" spans="1:5" x14ac:dyDescent="0.2">
      <c r="A20" s="22" t="s">
        <v>86</v>
      </c>
      <c r="B20" s="22" t="s">
        <v>83</v>
      </c>
      <c r="C20" s="77">
        <v>2025</v>
      </c>
      <c r="D20" s="77">
        <v>2024</v>
      </c>
    </row>
    <row r="21" spans="1:5" x14ac:dyDescent="0.2">
      <c r="A21" s="30">
        <v>1230</v>
      </c>
      <c r="B21" s="31" t="s">
        <v>149</v>
      </c>
      <c r="C21" s="121">
        <f>SUM(C22:C28)</f>
        <v>0</v>
      </c>
      <c r="D21" s="121">
        <f>SUM(D22:D28)</f>
        <v>0</v>
      </c>
      <c r="E21" s="1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3">
        <v>1231</v>
      </c>
      <c r="B22" s="19" t="s">
        <v>150</v>
      </c>
      <c r="C22" s="24">
        <v>0</v>
      </c>
      <c r="D22" s="24">
        <v>0</v>
      </c>
    </row>
    <row r="23" spans="1:5" x14ac:dyDescent="0.2">
      <c r="A23" s="23">
        <v>1232</v>
      </c>
      <c r="B23" s="19" t="s">
        <v>151</v>
      </c>
      <c r="C23" s="24">
        <v>0</v>
      </c>
      <c r="D23" s="24">
        <v>0</v>
      </c>
    </row>
    <row r="24" spans="1:5" x14ac:dyDescent="0.2">
      <c r="A24" s="23">
        <v>1233</v>
      </c>
      <c r="B24" s="19" t="s">
        <v>152</v>
      </c>
      <c r="C24" s="24">
        <v>0</v>
      </c>
      <c r="D24" s="24">
        <v>0</v>
      </c>
    </row>
    <row r="25" spans="1:5" x14ac:dyDescent="0.2">
      <c r="A25" s="23">
        <v>1234</v>
      </c>
      <c r="B25" s="19" t="s">
        <v>153</v>
      </c>
      <c r="C25" s="24">
        <v>0</v>
      </c>
      <c r="D25" s="24">
        <v>0</v>
      </c>
    </row>
    <row r="26" spans="1:5" x14ac:dyDescent="0.2">
      <c r="A26" s="23">
        <v>1235</v>
      </c>
      <c r="B26" s="19" t="s">
        <v>154</v>
      </c>
      <c r="C26" s="24">
        <v>0</v>
      </c>
      <c r="D26" s="24">
        <v>0</v>
      </c>
    </row>
    <row r="27" spans="1:5" x14ac:dyDescent="0.2">
      <c r="A27" s="23">
        <v>1236</v>
      </c>
      <c r="B27" s="19" t="s">
        <v>155</v>
      </c>
      <c r="C27" s="24">
        <v>0</v>
      </c>
      <c r="D27" s="24">
        <v>0</v>
      </c>
    </row>
    <row r="28" spans="1:5" x14ac:dyDescent="0.2">
      <c r="A28" s="23">
        <v>1239</v>
      </c>
      <c r="B28" s="19" t="s">
        <v>156</v>
      </c>
      <c r="C28" s="24">
        <v>0</v>
      </c>
      <c r="D28" s="24">
        <v>0</v>
      </c>
    </row>
    <row r="29" spans="1:5" x14ac:dyDescent="0.2">
      <c r="A29" s="30">
        <v>1240</v>
      </c>
      <c r="B29" s="31" t="s">
        <v>157</v>
      </c>
      <c r="C29" s="121">
        <f>SUM(C30:C37)</f>
        <v>0</v>
      </c>
      <c r="D29" s="121">
        <f>SUM(D30:D37)</f>
        <v>301724.14</v>
      </c>
    </row>
    <row r="30" spans="1:5" x14ac:dyDescent="0.2">
      <c r="A30" s="23">
        <v>1241</v>
      </c>
      <c r="B30" s="19" t="s">
        <v>158</v>
      </c>
      <c r="C30" s="24">
        <v>0</v>
      </c>
      <c r="D30" s="24">
        <v>0</v>
      </c>
    </row>
    <row r="31" spans="1:5" x14ac:dyDescent="0.2">
      <c r="A31" s="23">
        <v>1242</v>
      </c>
      <c r="B31" s="19" t="s">
        <v>159</v>
      </c>
      <c r="C31" s="24">
        <v>0</v>
      </c>
      <c r="D31" s="24">
        <v>0</v>
      </c>
    </row>
    <row r="32" spans="1:5" x14ac:dyDescent="0.2">
      <c r="A32" s="23">
        <v>1243</v>
      </c>
      <c r="B32" s="19" t="s">
        <v>160</v>
      </c>
      <c r="C32" s="24">
        <v>0</v>
      </c>
      <c r="D32" s="24">
        <v>0</v>
      </c>
    </row>
    <row r="33" spans="1:5" x14ac:dyDescent="0.2">
      <c r="A33" s="23">
        <v>1244</v>
      </c>
      <c r="B33" s="19" t="s">
        <v>161</v>
      </c>
      <c r="C33" s="24">
        <v>0</v>
      </c>
      <c r="D33" s="24">
        <v>0</v>
      </c>
    </row>
    <row r="34" spans="1:5" x14ac:dyDescent="0.2">
      <c r="A34" s="23">
        <v>1245</v>
      </c>
      <c r="B34" s="19" t="s">
        <v>162</v>
      </c>
      <c r="C34" s="24">
        <v>0</v>
      </c>
      <c r="D34" s="24">
        <v>0</v>
      </c>
    </row>
    <row r="35" spans="1:5" x14ac:dyDescent="0.2">
      <c r="A35" s="23">
        <v>1246</v>
      </c>
      <c r="B35" s="19" t="s">
        <v>163</v>
      </c>
      <c r="C35" s="24">
        <v>0</v>
      </c>
      <c r="D35" s="24">
        <v>301724.14</v>
      </c>
    </row>
    <row r="36" spans="1:5" x14ac:dyDescent="0.2">
      <c r="A36" s="23">
        <v>1247</v>
      </c>
      <c r="B36" s="19" t="s">
        <v>164</v>
      </c>
      <c r="C36" s="24">
        <v>0</v>
      </c>
      <c r="D36" s="24">
        <v>0</v>
      </c>
    </row>
    <row r="37" spans="1:5" x14ac:dyDescent="0.2">
      <c r="A37" s="23">
        <v>1248</v>
      </c>
      <c r="B37" s="19" t="s">
        <v>165</v>
      </c>
      <c r="C37" s="24">
        <v>0</v>
      </c>
      <c r="D37" s="24">
        <v>0</v>
      </c>
    </row>
    <row r="38" spans="1:5" x14ac:dyDescent="0.2">
      <c r="A38" s="101">
        <v>1250</v>
      </c>
      <c r="B38" s="102" t="s">
        <v>167</v>
      </c>
      <c r="C38" s="122">
        <f>SUM(C39:C43)</f>
        <v>0</v>
      </c>
      <c r="D38" s="122">
        <f>SUM(D39:D43)</f>
        <v>0</v>
      </c>
    </row>
    <row r="39" spans="1:5" x14ac:dyDescent="0.2">
      <c r="A39" s="103">
        <v>1251</v>
      </c>
      <c r="B39" s="104" t="s">
        <v>168</v>
      </c>
      <c r="C39" s="123">
        <v>0</v>
      </c>
      <c r="D39" s="123">
        <v>0</v>
      </c>
    </row>
    <row r="40" spans="1:5" x14ac:dyDescent="0.2">
      <c r="A40" s="103">
        <v>1252</v>
      </c>
      <c r="B40" s="104" t="s">
        <v>169</v>
      </c>
      <c r="C40" s="123">
        <v>0</v>
      </c>
      <c r="D40" s="123">
        <v>0</v>
      </c>
    </row>
    <row r="41" spans="1:5" x14ac:dyDescent="0.2">
      <c r="A41" s="103">
        <v>1253</v>
      </c>
      <c r="B41" s="104" t="s">
        <v>170</v>
      </c>
      <c r="C41" s="123">
        <v>0</v>
      </c>
      <c r="D41" s="123">
        <v>0</v>
      </c>
    </row>
    <row r="42" spans="1:5" x14ac:dyDescent="0.2">
      <c r="A42" s="103">
        <v>1254</v>
      </c>
      <c r="B42" s="104" t="s">
        <v>171</v>
      </c>
      <c r="C42" s="123">
        <v>0</v>
      </c>
      <c r="D42" s="123">
        <v>0</v>
      </c>
    </row>
    <row r="43" spans="1:5" x14ac:dyDescent="0.2">
      <c r="A43" s="103">
        <v>1259</v>
      </c>
      <c r="B43" s="104" t="s">
        <v>172</v>
      </c>
      <c r="C43" s="123">
        <v>0</v>
      </c>
      <c r="D43" s="123">
        <v>0</v>
      </c>
    </row>
    <row r="44" spans="1:5" x14ac:dyDescent="0.2">
      <c r="B44" s="78" t="s">
        <v>520</v>
      </c>
      <c r="C44" s="121">
        <f>C21+C29+C38</f>
        <v>0</v>
      </c>
      <c r="D44" s="121">
        <f>D21+D29+D38</f>
        <v>301724.14</v>
      </c>
    </row>
    <row r="45" spans="1:5" x14ac:dyDescent="0.2">
      <c r="C45" s="24"/>
      <c r="D45" s="24"/>
      <c r="E45" s="111"/>
    </row>
    <row r="46" spans="1:5" x14ac:dyDescent="0.2">
      <c r="A46" s="21" t="s">
        <v>590</v>
      </c>
      <c r="B46" s="21"/>
      <c r="C46" s="21"/>
      <c r="D46" s="21"/>
      <c r="E46" s="112"/>
    </row>
    <row r="47" spans="1:5" x14ac:dyDescent="0.2">
      <c r="A47" s="22" t="s">
        <v>86</v>
      </c>
      <c r="B47" s="22" t="s">
        <v>83</v>
      </c>
      <c r="C47" s="77">
        <v>2025</v>
      </c>
      <c r="D47" s="77">
        <v>2024</v>
      </c>
      <c r="E47" s="113"/>
    </row>
    <row r="48" spans="1:5" x14ac:dyDescent="0.2">
      <c r="A48" s="30">
        <v>3210</v>
      </c>
      <c r="B48" s="31" t="s">
        <v>521</v>
      </c>
      <c r="C48" s="121">
        <v>552611.06000000006</v>
      </c>
      <c r="D48" s="121">
        <v>545466.29</v>
      </c>
      <c r="E48" s="111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3"/>
      <c r="B49" s="78" t="s">
        <v>510</v>
      </c>
      <c r="C49" s="121">
        <f>C54+C66+C94+C97+C50</f>
        <v>0</v>
      </c>
      <c r="D49" s="121">
        <f>D54+D66+D94+D97+D50</f>
        <v>38678.629999999997</v>
      </c>
    </row>
    <row r="50" spans="1:4" x14ac:dyDescent="0.2">
      <c r="A50" s="84">
        <v>5100</v>
      </c>
      <c r="B50" s="85" t="s">
        <v>278</v>
      </c>
      <c r="C50" s="124">
        <f>SUM(C53+C51)</f>
        <v>0</v>
      </c>
      <c r="D50" s="124">
        <f>SUM(D53+D51)</f>
        <v>0</v>
      </c>
    </row>
    <row r="51" spans="1:4" x14ac:dyDescent="0.2">
      <c r="A51" s="106">
        <v>5120</v>
      </c>
      <c r="B51" s="109" t="s">
        <v>145</v>
      </c>
      <c r="C51" s="125">
        <f>C52</f>
        <v>0</v>
      </c>
      <c r="D51" s="125">
        <f>D52</f>
        <v>0</v>
      </c>
    </row>
    <row r="52" spans="1:4" x14ac:dyDescent="0.2">
      <c r="A52" s="100">
        <v>5120</v>
      </c>
      <c r="B52" s="110" t="s">
        <v>145</v>
      </c>
      <c r="C52" s="120">
        <v>0</v>
      </c>
      <c r="D52" s="120">
        <v>0</v>
      </c>
    </row>
    <row r="53" spans="1:4" x14ac:dyDescent="0.2">
      <c r="A53" s="86">
        <v>5130</v>
      </c>
      <c r="B53" s="87" t="s">
        <v>540</v>
      </c>
      <c r="C53" s="126">
        <v>0</v>
      </c>
      <c r="D53" s="126">
        <v>0</v>
      </c>
    </row>
    <row r="54" spans="1:4" x14ac:dyDescent="0.2">
      <c r="A54" s="30">
        <v>5400</v>
      </c>
      <c r="B54" s="31" t="s">
        <v>343</v>
      </c>
      <c r="C54" s="121">
        <f>C55+C57+C59+C61+C63</f>
        <v>0</v>
      </c>
      <c r="D54" s="121">
        <f>D55+D57+D59+D61+D63</f>
        <v>0</v>
      </c>
    </row>
    <row r="55" spans="1:4" x14ac:dyDescent="0.2">
      <c r="A55" s="23">
        <v>5410</v>
      </c>
      <c r="B55" s="19" t="s">
        <v>511</v>
      </c>
      <c r="C55" s="24">
        <f>C56</f>
        <v>0</v>
      </c>
      <c r="D55" s="24">
        <f>D56</f>
        <v>0</v>
      </c>
    </row>
    <row r="56" spans="1:4" x14ac:dyDescent="0.2">
      <c r="A56" s="23">
        <v>5411</v>
      </c>
      <c r="B56" s="19" t="s">
        <v>345</v>
      </c>
      <c r="C56" s="24">
        <v>0</v>
      </c>
      <c r="D56" s="24">
        <v>0</v>
      </c>
    </row>
    <row r="57" spans="1:4" x14ac:dyDescent="0.2">
      <c r="A57" s="23">
        <v>5420</v>
      </c>
      <c r="B57" s="19" t="s">
        <v>512</v>
      </c>
      <c r="C57" s="24">
        <f>C58</f>
        <v>0</v>
      </c>
      <c r="D57" s="24">
        <f>D58</f>
        <v>0</v>
      </c>
    </row>
    <row r="58" spans="1:4" x14ac:dyDescent="0.2">
      <c r="A58" s="23">
        <v>5421</v>
      </c>
      <c r="B58" s="19" t="s">
        <v>348</v>
      </c>
      <c r="C58" s="24">
        <v>0</v>
      </c>
      <c r="D58" s="24">
        <v>0</v>
      </c>
    </row>
    <row r="59" spans="1:4" x14ac:dyDescent="0.2">
      <c r="A59" s="23">
        <v>5430</v>
      </c>
      <c r="B59" s="19" t="s">
        <v>513</v>
      </c>
      <c r="C59" s="24">
        <f>C60</f>
        <v>0</v>
      </c>
      <c r="D59" s="24">
        <f>D60</f>
        <v>0</v>
      </c>
    </row>
    <row r="60" spans="1:4" x14ac:dyDescent="0.2">
      <c r="A60" s="23">
        <v>5431</v>
      </c>
      <c r="B60" s="19" t="s">
        <v>351</v>
      </c>
      <c r="C60" s="24">
        <v>0</v>
      </c>
      <c r="D60" s="24">
        <v>0</v>
      </c>
    </row>
    <row r="61" spans="1:4" x14ac:dyDescent="0.2">
      <c r="A61" s="23">
        <v>5440</v>
      </c>
      <c r="B61" s="19" t="s">
        <v>514</v>
      </c>
      <c r="C61" s="24">
        <f>C62</f>
        <v>0</v>
      </c>
      <c r="D61" s="24">
        <f>D62</f>
        <v>0</v>
      </c>
    </row>
    <row r="62" spans="1:4" x14ac:dyDescent="0.2">
      <c r="A62" s="23">
        <v>5441</v>
      </c>
      <c r="B62" s="19" t="s">
        <v>514</v>
      </c>
      <c r="C62" s="24">
        <v>0</v>
      </c>
      <c r="D62" s="24">
        <v>0</v>
      </c>
    </row>
    <row r="63" spans="1:4" x14ac:dyDescent="0.2">
      <c r="A63" s="23">
        <v>5450</v>
      </c>
      <c r="B63" s="19" t="s">
        <v>515</v>
      </c>
      <c r="C63" s="24">
        <f>SUM(C64:C65)</f>
        <v>0</v>
      </c>
      <c r="D63" s="24">
        <f>SUM(D64:D65)</f>
        <v>0</v>
      </c>
    </row>
    <row r="64" spans="1:4" x14ac:dyDescent="0.2">
      <c r="A64" s="23">
        <v>5451</v>
      </c>
      <c r="B64" s="19" t="s">
        <v>355</v>
      </c>
      <c r="C64" s="24">
        <v>0</v>
      </c>
      <c r="D64" s="24">
        <v>0</v>
      </c>
    </row>
    <row r="65" spans="1:4" x14ac:dyDescent="0.2">
      <c r="A65" s="23">
        <v>5452</v>
      </c>
      <c r="B65" s="19" t="s">
        <v>356</v>
      </c>
      <c r="C65" s="24">
        <v>0</v>
      </c>
      <c r="D65" s="24">
        <v>0</v>
      </c>
    </row>
    <row r="66" spans="1:4" x14ac:dyDescent="0.2">
      <c r="A66" s="30">
        <v>5500</v>
      </c>
      <c r="B66" s="31" t="s">
        <v>357</v>
      </c>
      <c r="C66" s="121">
        <f>C67+C76+C79+C85</f>
        <v>0</v>
      </c>
      <c r="D66" s="121">
        <f>D67+D76+D79+D85</f>
        <v>38678.629999999997</v>
      </c>
    </row>
    <row r="67" spans="1:4" x14ac:dyDescent="0.2">
      <c r="A67" s="23">
        <v>5510</v>
      </c>
      <c r="B67" s="19" t="s">
        <v>358</v>
      </c>
      <c r="C67" s="24">
        <f>SUM(C68:C75)</f>
        <v>0</v>
      </c>
      <c r="D67" s="24">
        <f>SUM(D68:D75)</f>
        <v>38678.629999999997</v>
      </c>
    </row>
    <row r="68" spans="1:4" x14ac:dyDescent="0.2">
      <c r="A68" s="23">
        <v>5511</v>
      </c>
      <c r="B68" s="19" t="s">
        <v>359</v>
      </c>
      <c r="C68" s="24">
        <v>0</v>
      </c>
      <c r="D68" s="24">
        <v>0</v>
      </c>
    </row>
    <row r="69" spans="1:4" x14ac:dyDescent="0.2">
      <c r="A69" s="23">
        <v>5512</v>
      </c>
      <c r="B69" s="19" t="s">
        <v>360</v>
      </c>
      <c r="C69" s="24">
        <v>0</v>
      </c>
      <c r="D69" s="24">
        <v>0</v>
      </c>
    </row>
    <row r="70" spans="1:4" x14ac:dyDescent="0.2">
      <c r="A70" s="23">
        <v>5513</v>
      </c>
      <c r="B70" s="19" t="s">
        <v>361</v>
      </c>
      <c r="C70" s="24">
        <v>0</v>
      </c>
      <c r="D70" s="24">
        <v>0</v>
      </c>
    </row>
    <row r="71" spans="1:4" x14ac:dyDescent="0.2">
      <c r="A71" s="23">
        <v>5514</v>
      </c>
      <c r="B71" s="19" t="s">
        <v>362</v>
      </c>
      <c r="C71" s="24">
        <v>0</v>
      </c>
      <c r="D71" s="24">
        <v>0</v>
      </c>
    </row>
    <row r="72" spans="1:4" x14ac:dyDescent="0.2">
      <c r="A72" s="23">
        <v>5515</v>
      </c>
      <c r="B72" s="19" t="s">
        <v>363</v>
      </c>
      <c r="C72" s="24">
        <v>0</v>
      </c>
      <c r="D72" s="24">
        <v>38678.629999999997</v>
      </c>
    </row>
    <row r="73" spans="1:4" x14ac:dyDescent="0.2">
      <c r="A73" s="23">
        <v>5516</v>
      </c>
      <c r="B73" s="19" t="s">
        <v>364</v>
      </c>
      <c r="C73" s="24">
        <v>0</v>
      </c>
      <c r="D73" s="24">
        <v>0</v>
      </c>
    </row>
    <row r="74" spans="1:4" x14ac:dyDescent="0.2">
      <c r="A74" s="23">
        <v>5517</v>
      </c>
      <c r="B74" s="19" t="s">
        <v>365</v>
      </c>
      <c r="C74" s="24">
        <v>0</v>
      </c>
      <c r="D74" s="24">
        <v>0</v>
      </c>
    </row>
    <row r="75" spans="1:4" x14ac:dyDescent="0.2">
      <c r="A75" s="23">
        <v>5518</v>
      </c>
      <c r="B75" s="19" t="s">
        <v>41</v>
      </c>
      <c r="C75" s="24">
        <v>0</v>
      </c>
      <c r="D75" s="24">
        <v>0</v>
      </c>
    </row>
    <row r="76" spans="1:4" x14ac:dyDescent="0.2">
      <c r="A76" s="23">
        <v>5520</v>
      </c>
      <c r="B76" s="19" t="s">
        <v>40</v>
      </c>
      <c r="C76" s="24">
        <f>SUM(C77:C78)</f>
        <v>0</v>
      </c>
      <c r="D76" s="24">
        <f>SUM(D77:D78)</f>
        <v>0</v>
      </c>
    </row>
    <row r="77" spans="1:4" x14ac:dyDescent="0.2">
      <c r="A77" s="23">
        <v>5521</v>
      </c>
      <c r="B77" s="19" t="s">
        <v>366</v>
      </c>
      <c r="C77" s="24">
        <v>0</v>
      </c>
      <c r="D77" s="24">
        <v>0</v>
      </c>
    </row>
    <row r="78" spans="1:4" x14ac:dyDescent="0.2">
      <c r="A78" s="23">
        <v>5522</v>
      </c>
      <c r="B78" s="19" t="s">
        <v>367</v>
      </c>
      <c r="C78" s="24">
        <v>0</v>
      </c>
      <c r="D78" s="24">
        <v>0</v>
      </c>
    </row>
    <row r="79" spans="1:4" x14ac:dyDescent="0.2">
      <c r="A79" s="23">
        <v>5530</v>
      </c>
      <c r="B79" s="19" t="s">
        <v>368</v>
      </c>
      <c r="C79" s="24">
        <f>SUM(C80:C84)</f>
        <v>0</v>
      </c>
      <c r="D79" s="24">
        <f>SUM(D80:D84)</f>
        <v>0</v>
      </c>
    </row>
    <row r="80" spans="1:4" x14ac:dyDescent="0.2">
      <c r="A80" s="23">
        <v>5531</v>
      </c>
      <c r="B80" s="19" t="s">
        <v>369</v>
      </c>
      <c r="C80" s="24">
        <v>0</v>
      </c>
      <c r="D80" s="24">
        <v>0</v>
      </c>
    </row>
    <row r="81" spans="1:4" x14ac:dyDescent="0.2">
      <c r="A81" s="23">
        <v>5532</v>
      </c>
      <c r="B81" s="19" t="s">
        <v>370</v>
      </c>
      <c r="C81" s="24">
        <v>0</v>
      </c>
      <c r="D81" s="24">
        <v>0</v>
      </c>
    </row>
    <row r="82" spans="1:4" x14ac:dyDescent="0.2">
      <c r="A82" s="23">
        <v>5533</v>
      </c>
      <c r="B82" s="19" t="s">
        <v>371</v>
      </c>
      <c r="C82" s="24">
        <v>0</v>
      </c>
      <c r="D82" s="24">
        <v>0</v>
      </c>
    </row>
    <row r="83" spans="1:4" x14ac:dyDescent="0.2">
      <c r="A83" s="23">
        <v>5534</v>
      </c>
      <c r="B83" s="19" t="s">
        <v>372</v>
      </c>
      <c r="C83" s="24">
        <v>0</v>
      </c>
      <c r="D83" s="24">
        <v>0</v>
      </c>
    </row>
    <row r="84" spans="1:4" x14ac:dyDescent="0.2">
      <c r="A84" s="23">
        <v>5535</v>
      </c>
      <c r="B84" s="19" t="s">
        <v>373</v>
      </c>
      <c r="C84" s="24">
        <v>0</v>
      </c>
      <c r="D84" s="24">
        <v>0</v>
      </c>
    </row>
    <row r="85" spans="1:4" x14ac:dyDescent="0.2">
      <c r="A85" s="23">
        <v>5590</v>
      </c>
      <c r="B85" s="19" t="s">
        <v>374</v>
      </c>
      <c r="C85" s="24">
        <f>SUM(C86:C93)</f>
        <v>0</v>
      </c>
      <c r="D85" s="24">
        <f>SUM(D86:D93)</f>
        <v>0</v>
      </c>
    </row>
    <row r="86" spans="1:4" x14ac:dyDescent="0.2">
      <c r="A86" s="23">
        <v>5591</v>
      </c>
      <c r="B86" s="19" t="s">
        <v>375</v>
      </c>
      <c r="C86" s="24">
        <v>0</v>
      </c>
      <c r="D86" s="24">
        <v>0</v>
      </c>
    </row>
    <row r="87" spans="1:4" x14ac:dyDescent="0.2">
      <c r="A87" s="23">
        <v>5592</v>
      </c>
      <c r="B87" s="19" t="s">
        <v>376</v>
      </c>
      <c r="C87" s="24">
        <v>0</v>
      </c>
      <c r="D87" s="24">
        <v>0</v>
      </c>
    </row>
    <row r="88" spans="1:4" x14ac:dyDescent="0.2">
      <c r="A88" s="23">
        <v>5593</v>
      </c>
      <c r="B88" s="19" t="s">
        <v>377</v>
      </c>
      <c r="C88" s="24">
        <v>0</v>
      </c>
      <c r="D88" s="24">
        <v>0</v>
      </c>
    </row>
    <row r="89" spans="1:4" x14ac:dyDescent="0.2">
      <c r="A89" s="23">
        <v>5594</v>
      </c>
      <c r="B89" s="19" t="s">
        <v>378</v>
      </c>
      <c r="C89" s="24">
        <v>0</v>
      </c>
      <c r="D89" s="24">
        <v>0</v>
      </c>
    </row>
    <row r="90" spans="1:4" x14ac:dyDescent="0.2">
      <c r="A90" s="23">
        <v>5595</v>
      </c>
      <c r="B90" s="19" t="s">
        <v>379</v>
      </c>
      <c r="C90" s="24">
        <v>0</v>
      </c>
      <c r="D90" s="24">
        <v>0</v>
      </c>
    </row>
    <row r="91" spans="1:4" x14ac:dyDescent="0.2">
      <c r="A91" s="23">
        <v>5596</v>
      </c>
      <c r="B91" s="19" t="s">
        <v>274</v>
      </c>
      <c r="C91" s="24">
        <v>0</v>
      </c>
      <c r="D91" s="24">
        <v>0</v>
      </c>
    </row>
    <row r="92" spans="1:4" x14ac:dyDescent="0.2">
      <c r="A92" s="23">
        <v>5597</v>
      </c>
      <c r="B92" s="19" t="s">
        <v>380</v>
      </c>
      <c r="C92" s="24">
        <v>0</v>
      </c>
      <c r="D92" s="24">
        <v>0</v>
      </c>
    </row>
    <row r="93" spans="1:4" x14ac:dyDescent="0.2">
      <c r="A93" s="23">
        <v>5599</v>
      </c>
      <c r="B93" s="19" t="s">
        <v>381</v>
      </c>
      <c r="C93" s="24">
        <v>0</v>
      </c>
      <c r="D93" s="24">
        <v>0</v>
      </c>
    </row>
    <row r="94" spans="1:4" x14ac:dyDescent="0.2">
      <c r="A94" s="30">
        <v>5600</v>
      </c>
      <c r="B94" s="31" t="s">
        <v>39</v>
      </c>
      <c r="C94" s="121">
        <f>C95</f>
        <v>0</v>
      </c>
      <c r="D94" s="121">
        <f>D95</f>
        <v>0</v>
      </c>
    </row>
    <row r="95" spans="1:4" x14ac:dyDescent="0.2">
      <c r="A95" s="23">
        <v>5610</v>
      </c>
      <c r="B95" s="19" t="s">
        <v>382</v>
      </c>
      <c r="C95" s="24">
        <f>C96</f>
        <v>0</v>
      </c>
      <c r="D95" s="24">
        <f>D96</f>
        <v>0</v>
      </c>
    </row>
    <row r="96" spans="1:4" x14ac:dyDescent="0.2">
      <c r="A96" s="23">
        <v>5611</v>
      </c>
      <c r="B96" s="19" t="s">
        <v>383</v>
      </c>
      <c r="C96" s="24">
        <v>0</v>
      </c>
      <c r="D96" s="24">
        <v>0</v>
      </c>
    </row>
    <row r="97" spans="1:4" x14ac:dyDescent="0.2">
      <c r="A97" s="30">
        <v>2110</v>
      </c>
      <c r="B97" s="81" t="s">
        <v>522</v>
      </c>
      <c r="C97" s="121">
        <f>SUM(C98:C102)</f>
        <v>0</v>
      </c>
      <c r="D97" s="121">
        <f>SUM(D98:D102)</f>
        <v>0</v>
      </c>
    </row>
    <row r="98" spans="1:4" x14ac:dyDescent="0.2">
      <c r="A98" s="23">
        <v>2111</v>
      </c>
      <c r="B98" s="19" t="s">
        <v>523</v>
      </c>
      <c r="C98" s="24">
        <v>0</v>
      </c>
      <c r="D98" s="24">
        <v>0</v>
      </c>
    </row>
    <row r="99" spans="1:4" x14ac:dyDescent="0.2">
      <c r="A99" s="23">
        <v>2112</v>
      </c>
      <c r="B99" s="19" t="s">
        <v>524</v>
      </c>
      <c r="C99" s="24">
        <v>0</v>
      </c>
      <c r="D99" s="24">
        <v>0</v>
      </c>
    </row>
    <row r="100" spans="1:4" x14ac:dyDescent="0.2">
      <c r="A100" s="23">
        <v>2112</v>
      </c>
      <c r="B100" s="19" t="s">
        <v>525</v>
      </c>
      <c r="C100" s="24">
        <v>0</v>
      </c>
      <c r="D100" s="24">
        <v>0</v>
      </c>
    </row>
    <row r="101" spans="1:4" x14ac:dyDescent="0.2">
      <c r="A101" s="23">
        <v>2115</v>
      </c>
      <c r="B101" s="19" t="s">
        <v>526</v>
      </c>
      <c r="C101" s="24">
        <v>0</v>
      </c>
      <c r="D101" s="24">
        <v>0</v>
      </c>
    </row>
    <row r="102" spans="1:4" x14ac:dyDescent="0.2">
      <c r="A102" s="23">
        <v>2114</v>
      </c>
      <c r="B102" s="19" t="s">
        <v>527</v>
      </c>
      <c r="C102" s="24">
        <v>0</v>
      </c>
      <c r="D102" s="24">
        <v>0</v>
      </c>
    </row>
    <row r="103" spans="1:4" x14ac:dyDescent="0.2">
      <c r="A103" s="23"/>
      <c r="B103" s="78" t="s">
        <v>528</v>
      </c>
      <c r="C103" s="121">
        <f>+C104</f>
        <v>0</v>
      </c>
      <c r="D103" s="121">
        <f>+D104</f>
        <v>0</v>
      </c>
    </row>
    <row r="104" spans="1:4" x14ac:dyDescent="0.2">
      <c r="A104" s="84">
        <v>3100</v>
      </c>
      <c r="B104" s="88" t="s">
        <v>541</v>
      </c>
      <c r="C104" s="127">
        <f>SUM(C105:C108)</f>
        <v>0</v>
      </c>
      <c r="D104" s="127">
        <f>SUM(D105:D108)</f>
        <v>0</v>
      </c>
    </row>
    <row r="105" spans="1:4" x14ac:dyDescent="0.2">
      <c r="A105" s="86"/>
      <c r="B105" s="89" t="s">
        <v>542</v>
      </c>
      <c r="C105" s="128">
        <v>0</v>
      </c>
      <c r="D105" s="128">
        <v>0</v>
      </c>
    </row>
    <row r="106" spans="1:4" x14ac:dyDescent="0.2">
      <c r="A106" s="86"/>
      <c r="B106" s="89" t="s">
        <v>543</v>
      </c>
      <c r="C106" s="128">
        <v>0</v>
      </c>
      <c r="D106" s="128">
        <v>0</v>
      </c>
    </row>
    <row r="107" spans="1:4" x14ac:dyDescent="0.2">
      <c r="A107" s="86"/>
      <c r="B107" s="89" t="s">
        <v>544</v>
      </c>
      <c r="C107" s="128">
        <v>0</v>
      </c>
      <c r="D107" s="128">
        <v>0</v>
      </c>
    </row>
    <row r="108" spans="1:4" x14ac:dyDescent="0.2">
      <c r="A108" s="86"/>
      <c r="B108" s="89" t="s">
        <v>545</v>
      </c>
      <c r="C108" s="128">
        <v>0</v>
      </c>
      <c r="D108" s="128">
        <v>0</v>
      </c>
    </row>
    <row r="109" spans="1:4" x14ac:dyDescent="0.2">
      <c r="A109" s="86"/>
      <c r="B109" s="90" t="s">
        <v>546</v>
      </c>
      <c r="C109" s="124">
        <f>+C110</f>
        <v>0</v>
      </c>
      <c r="D109" s="124">
        <f>+D110</f>
        <v>0</v>
      </c>
    </row>
    <row r="110" spans="1:4" x14ac:dyDescent="0.2">
      <c r="A110" s="84">
        <v>1270</v>
      </c>
      <c r="B110" s="85" t="s">
        <v>173</v>
      </c>
      <c r="C110" s="127">
        <f>+C111</f>
        <v>0</v>
      </c>
      <c r="D110" s="127">
        <f>+D111</f>
        <v>0</v>
      </c>
    </row>
    <row r="111" spans="1:4" x14ac:dyDescent="0.2">
      <c r="A111" s="86">
        <v>1273</v>
      </c>
      <c r="B111" s="87" t="s">
        <v>547</v>
      </c>
      <c r="C111" s="128">
        <v>0</v>
      </c>
      <c r="D111" s="128">
        <v>0</v>
      </c>
    </row>
    <row r="112" spans="1:4" x14ac:dyDescent="0.2">
      <c r="A112" s="86"/>
      <c r="B112" s="90" t="s">
        <v>548</v>
      </c>
      <c r="C112" s="124">
        <f>+C113+C135</f>
        <v>0</v>
      </c>
      <c r="D112" s="124">
        <f>+D113+D135</f>
        <v>0</v>
      </c>
    </row>
    <row r="113" spans="1:4" x14ac:dyDescent="0.2">
      <c r="A113" s="84">
        <v>4300</v>
      </c>
      <c r="B113" s="88" t="s">
        <v>594</v>
      </c>
      <c r="C113" s="127">
        <f>C127+C114+C117+C123+C125</f>
        <v>0</v>
      </c>
      <c r="D113" s="129">
        <f>D127+D114+D117+D123+D125</f>
        <v>0</v>
      </c>
    </row>
    <row r="114" spans="1:4" x14ac:dyDescent="0.2">
      <c r="A114" s="84">
        <v>4310</v>
      </c>
      <c r="B114" s="88" t="s">
        <v>261</v>
      </c>
      <c r="C114" s="127">
        <f>SUM(C115:C116)</f>
        <v>0</v>
      </c>
      <c r="D114" s="127">
        <f>SUM(D115:D116)</f>
        <v>0</v>
      </c>
    </row>
    <row r="115" spans="1:4" x14ac:dyDescent="0.2">
      <c r="A115" s="86">
        <v>4311</v>
      </c>
      <c r="B115" s="89" t="s">
        <v>430</v>
      </c>
      <c r="C115" s="128">
        <v>0</v>
      </c>
      <c r="D115" s="130">
        <v>0</v>
      </c>
    </row>
    <row r="116" spans="1:4" x14ac:dyDescent="0.2">
      <c r="A116" s="86">
        <v>4319</v>
      </c>
      <c r="B116" s="89" t="s">
        <v>262</v>
      </c>
      <c r="C116" s="128">
        <v>0</v>
      </c>
      <c r="D116" s="130">
        <v>0</v>
      </c>
    </row>
    <row r="117" spans="1:4" x14ac:dyDescent="0.2">
      <c r="A117" s="84">
        <v>4320</v>
      </c>
      <c r="B117" s="88" t="s">
        <v>263</v>
      </c>
      <c r="C117" s="127">
        <f>SUM(C118:C122)</f>
        <v>0</v>
      </c>
      <c r="D117" s="127">
        <f>SUM(D118:D122)</f>
        <v>0</v>
      </c>
    </row>
    <row r="118" spans="1:4" x14ac:dyDescent="0.2">
      <c r="A118" s="86">
        <v>4321</v>
      </c>
      <c r="B118" s="89" t="s">
        <v>264</v>
      </c>
      <c r="C118" s="128">
        <v>0</v>
      </c>
      <c r="D118" s="130">
        <v>0</v>
      </c>
    </row>
    <row r="119" spans="1:4" x14ac:dyDescent="0.2">
      <c r="A119" s="86">
        <v>4322</v>
      </c>
      <c r="B119" s="89" t="s">
        <v>265</v>
      </c>
      <c r="C119" s="128">
        <v>0</v>
      </c>
      <c r="D119" s="130">
        <v>0</v>
      </c>
    </row>
    <row r="120" spans="1:4" x14ac:dyDescent="0.2">
      <c r="A120" s="86">
        <v>4323</v>
      </c>
      <c r="B120" s="89" t="s">
        <v>266</v>
      </c>
      <c r="C120" s="128">
        <v>0</v>
      </c>
      <c r="D120" s="130">
        <v>0</v>
      </c>
    </row>
    <row r="121" spans="1:4" x14ac:dyDescent="0.2">
      <c r="A121" s="86">
        <v>4324</v>
      </c>
      <c r="B121" s="89" t="s">
        <v>267</v>
      </c>
      <c r="C121" s="128">
        <v>0</v>
      </c>
      <c r="D121" s="130">
        <v>0</v>
      </c>
    </row>
    <row r="122" spans="1:4" x14ac:dyDescent="0.2">
      <c r="A122" s="86">
        <v>4325</v>
      </c>
      <c r="B122" s="89" t="s">
        <v>268</v>
      </c>
      <c r="C122" s="128">
        <v>0</v>
      </c>
      <c r="D122" s="130">
        <v>0</v>
      </c>
    </row>
    <row r="123" spans="1:4" x14ac:dyDescent="0.2">
      <c r="A123" s="84">
        <v>4330</v>
      </c>
      <c r="B123" s="88" t="s">
        <v>269</v>
      </c>
      <c r="C123" s="127">
        <f>C124</f>
        <v>0</v>
      </c>
      <c r="D123" s="127">
        <f>D124</f>
        <v>0</v>
      </c>
    </row>
    <row r="124" spans="1:4" x14ac:dyDescent="0.2">
      <c r="A124" s="86">
        <v>4331</v>
      </c>
      <c r="B124" s="89" t="s">
        <v>269</v>
      </c>
      <c r="C124" s="128">
        <v>0</v>
      </c>
      <c r="D124" s="130">
        <v>0</v>
      </c>
    </row>
    <row r="125" spans="1:4" x14ac:dyDescent="0.2">
      <c r="A125" s="84">
        <v>4340</v>
      </c>
      <c r="B125" s="88" t="s">
        <v>270</v>
      </c>
      <c r="C125" s="127">
        <f>C126</f>
        <v>0</v>
      </c>
      <c r="D125" s="127">
        <f>D126</f>
        <v>0</v>
      </c>
    </row>
    <row r="126" spans="1:4" x14ac:dyDescent="0.2">
      <c r="A126" s="86">
        <v>4341</v>
      </c>
      <c r="B126" s="89" t="s">
        <v>270</v>
      </c>
      <c r="C126" s="128">
        <v>0</v>
      </c>
      <c r="D126" s="130">
        <v>0</v>
      </c>
    </row>
    <row r="127" spans="1:4" x14ac:dyDescent="0.2">
      <c r="A127" s="106">
        <v>4390</v>
      </c>
      <c r="B127" s="107" t="s">
        <v>271</v>
      </c>
      <c r="C127" s="131">
        <f>SUM(C128:C134)</f>
        <v>0</v>
      </c>
      <c r="D127" s="131">
        <f>SUM(D128:D134)</f>
        <v>0</v>
      </c>
    </row>
    <row r="128" spans="1:4" x14ac:dyDescent="0.2">
      <c r="A128" s="75">
        <v>4392</v>
      </c>
      <c r="B128" s="105" t="s">
        <v>272</v>
      </c>
      <c r="C128" s="132">
        <v>0</v>
      </c>
      <c r="D128" s="132">
        <v>0</v>
      </c>
    </row>
    <row r="129" spans="1:4" x14ac:dyDescent="0.2">
      <c r="A129" s="75">
        <v>4393</v>
      </c>
      <c r="B129" s="105" t="s">
        <v>431</v>
      </c>
      <c r="C129" s="132">
        <v>0</v>
      </c>
      <c r="D129" s="132">
        <v>0</v>
      </c>
    </row>
    <row r="130" spans="1:4" x14ac:dyDescent="0.2">
      <c r="A130" s="75">
        <v>4394</v>
      </c>
      <c r="B130" s="105" t="s">
        <v>273</v>
      </c>
      <c r="C130" s="132">
        <v>0</v>
      </c>
      <c r="D130" s="132">
        <v>0</v>
      </c>
    </row>
    <row r="131" spans="1:4" x14ac:dyDescent="0.2">
      <c r="A131" s="75">
        <v>4395</v>
      </c>
      <c r="B131" s="105" t="s">
        <v>274</v>
      </c>
      <c r="C131" s="132">
        <v>0</v>
      </c>
      <c r="D131" s="132">
        <v>0</v>
      </c>
    </row>
    <row r="132" spans="1:4" x14ac:dyDescent="0.2">
      <c r="A132" s="75">
        <v>4396</v>
      </c>
      <c r="B132" s="105" t="s">
        <v>275</v>
      </c>
      <c r="C132" s="132">
        <v>0</v>
      </c>
      <c r="D132" s="132">
        <v>0</v>
      </c>
    </row>
    <row r="133" spans="1:4" x14ac:dyDescent="0.2">
      <c r="A133" s="75">
        <v>4397</v>
      </c>
      <c r="B133" s="105" t="s">
        <v>432</v>
      </c>
      <c r="C133" s="132">
        <v>0</v>
      </c>
      <c r="D133" s="132">
        <v>0</v>
      </c>
    </row>
    <row r="134" spans="1:4" x14ac:dyDescent="0.2">
      <c r="A134" s="86">
        <v>4399</v>
      </c>
      <c r="B134" s="89" t="s">
        <v>271</v>
      </c>
      <c r="C134" s="128">
        <v>0</v>
      </c>
      <c r="D134" s="128">
        <v>0</v>
      </c>
    </row>
    <row r="135" spans="1:4" x14ac:dyDescent="0.2">
      <c r="A135" s="30">
        <v>1120</v>
      </c>
      <c r="B135" s="81" t="s">
        <v>529</v>
      </c>
      <c r="C135" s="121">
        <f>SUM(C136:C144)</f>
        <v>0</v>
      </c>
      <c r="D135" s="121">
        <f>SUM(D136:D144)</f>
        <v>0</v>
      </c>
    </row>
    <row r="136" spans="1:4" x14ac:dyDescent="0.2">
      <c r="A136" s="23">
        <v>1124</v>
      </c>
      <c r="B136" s="82" t="s">
        <v>530</v>
      </c>
      <c r="C136" s="133">
        <v>0</v>
      </c>
      <c r="D136" s="24">
        <v>0</v>
      </c>
    </row>
    <row r="137" spans="1:4" x14ac:dyDescent="0.2">
      <c r="A137" s="23">
        <v>1124</v>
      </c>
      <c r="B137" s="82" t="s">
        <v>531</v>
      </c>
      <c r="C137" s="133">
        <v>0</v>
      </c>
      <c r="D137" s="24">
        <v>0</v>
      </c>
    </row>
    <row r="138" spans="1:4" x14ac:dyDescent="0.2">
      <c r="A138" s="23">
        <v>1124</v>
      </c>
      <c r="B138" s="82" t="s">
        <v>532</v>
      </c>
      <c r="C138" s="133">
        <v>0</v>
      </c>
      <c r="D138" s="24">
        <v>0</v>
      </c>
    </row>
    <row r="139" spans="1:4" x14ac:dyDescent="0.2">
      <c r="A139" s="23">
        <v>1124</v>
      </c>
      <c r="B139" s="82" t="s">
        <v>533</v>
      </c>
      <c r="C139" s="133">
        <v>0</v>
      </c>
      <c r="D139" s="24">
        <v>0</v>
      </c>
    </row>
    <row r="140" spans="1:4" x14ac:dyDescent="0.2">
      <c r="A140" s="23">
        <v>1124</v>
      </c>
      <c r="B140" s="82" t="s">
        <v>534</v>
      </c>
      <c r="C140" s="24">
        <v>0</v>
      </c>
      <c r="D140" s="24">
        <v>0</v>
      </c>
    </row>
    <row r="141" spans="1:4" x14ac:dyDescent="0.2">
      <c r="A141" s="23">
        <v>1124</v>
      </c>
      <c r="B141" s="82" t="s">
        <v>535</v>
      </c>
      <c r="C141" s="24">
        <v>0</v>
      </c>
      <c r="D141" s="24">
        <v>0</v>
      </c>
    </row>
    <row r="142" spans="1:4" x14ac:dyDescent="0.2">
      <c r="A142" s="23">
        <v>1122</v>
      </c>
      <c r="B142" s="82" t="s">
        <v>536</v>
      </c>
      <c r="C142" s="24">
        <v>0</v>
      </c>
      <c r="D142" s="24">
        <v>0</v>
      </c>
    </row>
    <row r="143" spans="1:4" x14ac:dyDescent="0.2">
      <c r="A143" s="23">
        <v>1122</v>
      </c>
      <c r="B143" s="82" t="s">
        <v>537</v>
      </c>
      <c r="C143" s="133">
        <v>0</v>
      </c>
      <c r="D143" s="24">
        <v>0</v>
      </c>
    </row>
    <row r="144" spans="1:4" x14ac:dyDescent="0.2">
      <c r="A144" s="23">
        <v>1122</v>
      </c>
      <c r="B144" s="82" t="s">
        <v>538</v>
      </c>
      <c r="C144" s="24">
        <v>0</v>
      </c>
      <c r="D144" s="24">
        <v>0</v>
      </c>
    </row>
    <row r="145" spans="1:4" x14ac:dyDescent="0.2">
      <c r="A145" s="23"/>
      <c r="B145" s="83" t="s">
        <v>539</v>
      </c>
      <c r="C145" s="121">
        <f>C48+C49+C103-C109-C112</f>
        <v>552611.06000000006</v>
      </c>
      <c r="D145" s="121">
        <f>D48+D49+D103-D109-D112</f>
        <v>584144.92000000004</v>
      </c>
    </row>
    <row r="147" spans="1:4" x14ac:dyDescent="0.2">
      <c r="B147" s="1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3622047244094491" right="0.23622047244094491" top="0.74803149606299213" bottom="0.74803149606299213" header="0.31496062992125984" footer="0.31496062992125984"/>
  <pageSetup scale="77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sqref="A1:C34"/>
    </sheetView>
  </sheetViews>
  <sheetFormatPr baseColWidth="10" defaultColWidth="11.44140625" defaultRowHeight="10.199999999999999" x14ac:dyDescent="0.2"/>
  <cols>
    <col min="1" max="1" width="10.77734375" style="27" customWidth="1"/>
    <col min="2" max="2" width="67.33203125" style="27" customWidth="1"/>
    <col min="3" max="3" width="19.77734375" style="27" customWidth="1"/>
    <col min="4" max="16384" width="11.44140625" style="27"/>
  </cols>
  <sheetData>
    <row r="1" spans="1:3" s="26" customFormat="1" ht="18" customHeight="1" x14ac:dyDescent="0.3">
      <c r="A1" s="195" t="s">
        <v>600</v>
      </c>
      <c r="B1" s="196"/>
      <c r="C1" s="197"/>
    </row>
    <row r="2" spans="1:3" s="26" customFormat="1" ht="18" customHeight="1" x14ac:dyDescent="0.3">
      <c r="A2" s="198" t="s">
        <v>506</v>
      </c>
      <c r="B2" s="199"/>
      <c r="C2" s="200"/>
    </row>
    <row r="3" spans="1:3" s="26" customFormat="1" ht="18" customHeight="1" x14ac:dyDescent="0.3">
      <c r="A3" s="198" t="s">
        <v>601</v>
      </c>
      <c r="B3" s="199"/>
      <c r="C3" s="200"/>
    </row>
    <row r="4" spans="1:3" s="28" customFormat="1" ht="18" customHeight="1" x14ac:dyDescent="0.2">
      <c r="A4" s="201" t="s">
        <v>507</v>
      </c>
      <c r="B4" s="202"/>
      <c r="C4" s="203"/>
    </row>
    <row r="5" spans="1:3" s="28" customFormat="1" ht="18" customHeight="1" x14ac:dyDescent="0.2">
      <c r="A5" s="204" t="s">
        <v>406</v>
      </c>
      <c r="B5" s="205"/>
      <c r="C5" s="108">
        <v>2025</v>
      </c>
    </row>
    <row r="6" spans="1:3" x14ac:dyDescent="0.2">
      <c r="A6" s="42" t="s">
        <v>435</v>
      </c>
      <c r="B6" s="42"/>
      <c r="C6" s="134">
        <v>2018325.47</v>
      </c>
    </row>
    <row r="7" spans="1:3" x14ac:dyDescent="0.2">
      <c r="A7" s="43"/>
      <c r="B7" s="44"/>
      <c r="C7" s="61"/>
    </row>
    <row r="8" spans="1:3" x14ac:dyDescent="0.2">
      <c r="A8" s="51" t="s">
        <v>436</v>
      </c>
      <c r="B8" s="51"/>
      <c r="C8" s="135">
        <f>SUM(C9:C14)</f>
        <v>0</v>
      </c>
    </row>
    <row r="9" spans="1:3" x14ac:dyDescent="0.2">
      <c r="A9" s="58" t="s">
        <v>437</v>
      </c>
      <c r="B9" s="57" t="s">
        <v>261</v>
      </c>
      <c r="C9" s="136">
        <v>0</v>
      </c>
    </row>
    <row r="10" spans="1:3" x14ac:dyDescent="0.2">
      <c r="A10" s="45" t="s">
        <v>438</v>
      </c>
      <c r="B10" s="46" t="s">
        <v>447</v>
      </c>
      <c r="C10" s="136">
        <v>0</v>
      </c>
    </row>
    <row r="11" spans="1:3" x14ac:dyDescent="0.2">
      <c r="A11" s="45" t="s">
        <v>439</v>
      </c>
      <c r="B11" s="46" t="s">
        <v>269</v>
      </c>
      <c r="C11" s="136">
        <v>0</v>
      </c>
    </row>
    <row r="12" spans="1:3" x14ac:dyDescent="0.2">
      <c r="A12" s="45" t="s">
        <v>440</v>
      </c>
      <c r="B12" s="46" t="s">
        <v>270</v>
      </c>
      <c r="C12" s="136">
        <v>0</v>
      </c>
    </row>
    <row r="13" spans="1:3" x14ac:dyDescent="0.2">
      <c r="A13" s="45" t="s">
        <v>441</v>
      </c>
      <c r="B13" s="46" t="s">
        <v>271</v>
      </c>
      <c r="C13" s="136">
        <v>0</v>
      </c>
    </row>
    <row r="14" spans="1:3" x14ac:dyDescent="0.2">
      <c r="A14" s="47" t="s">
        <v>442</v>
      </c>
      <c r="B14" s="48" t="s">
        <v>443</v>
      </c>
      <c r="C14" s="136">
        <v>0</v>
      </c>
    </row>
    <row r="15" spans="1:3" x14ac:dyDescent="0.2">
      <c r="A15" s="43"/>
      <c r="B15" s="49"/>
      <c r="C15" s="50"/>
    </row>
    <row r="16" spans="1:3" x14ac:dyDescent="0.2">
      <c r="A16" s="51" t="s">
        <v>596</v>
      </c>
      <c r="B16" s="44"/>
      <c r="C16" s="135">
        <f>SUM(C17:C19)</f>
        <v>0</v>
      </c>
    </row>
    <row r="17" spans="1:3" x14ac:dyDescent="0.2">
      <c r="A17" s="52">
        <v>3.1</v>
      </c>
      <c r="B17" s="46" t="s">
        <v>446</v>
      </c>
      <c r="C17" s="136">
        <v>0</v>
      </c>
    </row>
    <row r="18" spans="1:3" x14ac:dyDescent="0.2">
      <c r="A18" s="53">
        <v>3.2</v>
      </c>
      <c r="B18" s="46" t="s">
        <v>444</v>
      </c>
      <c r="C18" s="136">
        <v>0</v>
      </c>
    </row>
    <row r="19" spans="1:3" x14ac:dyDescent="0.2">
      <c r="A19" s="53">
        <v>3.3</v>
      </c>
      <c r="B19" s="48" t="s">
        <v>445</v>
      </c>
      <c r="C19" s="137">
        <v>0</v>
      </c>
    </row>
    <row r="20" spans="1:3" x14ac:dyDescent="0.2">
      <c r="A20" s="43"/>
      <c r="B20" s="54"/>
      <c r="C20" s="55"/>
    </row>
    <row r="21" spans="1:3" x14ac:dyDescent="0.2">
      <c r="A21" s="56" t="s">
        <v>549</v>
      </c>
      <c r="B21" s="56"/>
      <c r="C21" s="134">
        <f>C6+C8-C16</f>
        <v>2018325.47</v>
      </c>
    </row>
    <row r="23" spans="1:3" x14ac:dyDescent="0.2">
      <c r="A23" s="27" t="s">
        <v>518</v>
      </c>
    </row>
  </sheetData>
  <mergeCells count="5">
    <mergeCell ref="A1:C1"/>
    <mergeCell ref="A2:C2"/>
    <mergeCell ref="A3:C3"/>
    <mergeCell ref="A4:C4"/>
    <mergeCell ref="A5:B5"/>
  </mergeCells>
  <pageMargins left="0.25" right="0.25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topLeftCell="A15" workbookViewId="0">
      <selection sqref="A1:C51"/>
    </sheetView>
  </sheetViews>
  <sheetFormatPr baseColWidth="10" defaultColWidth="11.44140625" defaultRowHeight="10.199999999999999" x14ac:dyDescent="0.2"/>
  <cols>
    <col min="1" max="1" width="10" style="27" customWidth="1"/>
    <col min="2" max="2" width="63.6640625" style="27" customWidth="1"/>
    <col min="3" max="3" width="20.77734375" style="27" customWidth="1"/>
    <col min="4" max="16384" width="11.44140625" style="27"/>
  </cols>
  <sheetData>
    <row r="1" spans="1:3" s="29" customFormat="1" ht="27.6" customHeight="1" x14ac:dyDescent="0.3">
      <c r="A1" s="206" t="s">
        <v>600</v>
      </c>
      <c r="B1" s="207"/>
      <c r="C1" s="208"/>
    </row>
    <row r="2" spans="1:3" s="29" customFormat="1" ht="23.4" customHeight="1" x14ac:dyDescent="0.3">
      <c r="A2" s="209" t="s">
        <v>508</v>
      </c>
      <c r="B2" s="210"/>
      <c r="C2" s="211"/>
    </row>
    <row r="3" spans="1:3" s="29" customFormat="1" ht="27" customHeight="1" x14ac:dyDescent="0.3">
      <c r="A3" s="209" t="s">
        <v>601</v>
      </c>
      <c r="B3" s="210"/>
      <c r="C3" s="211"/>
    </row>
    <row r="4" spans="1:3" ht="16.8" customHeight="1" x14ac:dyDescent="0.2">
      <c r="A4" s="201" t="s">
        <v>507</v>
      </c>
      <c r="B4" s="202"/>
      <c r="C4" s="203"/>
    </row>
    <row r="5" spans="1:3" ht="22.2" customHeight="1" x14ac:dyDescent="0.2">
      <c r="A5" s="212" t="s">
        <v>406</v>
      </c>
      <c r="B5" s="213"/>
      <c r="C5" s="108">
        <v>2025</v>
      </c>
    </row>
    <row r="6" spans="1:3" x14ac:dyDescent="0.2">
      <c r="A6" s="66" t="s">
        <v>448</v>
      </c>
      <c r="B6" s="42"/>
      <c r="C6" s="138">
        <v>1465714.41</v>
      </c>
    </row>
    <row r="7" spans="1:3" x14ac:dyDescent="0.2">
      <c r="A7" s="60"/>
      <c r="B7" s="44"/>
      <c r="C7" s="61"/>
    </row>
    <row r="8" spans="1:3" x14ac:dyDescent="0.2">
      <c r="A8" s="51" t="s">
        <v>449</v>
      </c>
      <c r="B8" s="62"/>
      <c r="C8" s="135">
        <f>SUM(C9:C29)</f>
        <v>0</v>
      </c>
    </row>
    <row r="9" spans="1:3" x14ac:dyDescent="0.2">
      <c r="A9" s="76">
        <v>2.1</v>
      </c>
      <c r="B9" s="67" t="s">
        <v>289</v>
      </c>
      <c r="C9" s="139">
        <v>0</v>
      </c>
    </row>
    <row r="10" spans="1:3" x14ac:dyDescent="0.2">
      <c r="A10" s="76">
        <v>2.2000000000000002</v>
      </c>
      <c r="B10" s="67" t="s">
        <v>286</v>
      </c>
      <c r="C10" s="139">
        <v>0</v>
      </c>
    </row>
    <row r="11" spans="1:3" x14ac:dyDescent="0.2">
      <c r="A11" s="72">
        <v>2.2999999999999998</v>
      </c>
      <c r="B11" s="59" t="s">
        <v>158</v>
      </c>
      <c r="C11" s="139">
        <v>0</v>
      </c>
    </row>
    <row r="12" spans="1:3" x14ac:dyDescent="0.2">
      <c r="A12" s="72">
        <v>2.4</v>
      </c>
      <c r="B12" s="59" t="s">
        <v>159</v>
      </c>
      <c r="C12" s="139">
        <v>0</v>
      </c>
    </row>
    <row r="13" spans="1:3" x14ac:dyDescent="0.2">
      <c r="A13" s="72">
        <v>2.5</v>
      </c>
      <c r="B13" s="59" t="s">
        <v>160</v>
      </c>
      <c r="C13" s="139">
        <v>0</v>
      </c>
    </row>
    <row r="14" spans="1:3" x14ac:dyDescent="0.2">
      <c r="A14" s="72">
        <v>2.6</v>
      </c>
      <c r="B14" s="59" t="s">
        <v>161</v>
      </c>
      <c r="C14" s="139">
        <v>0</v>
      </c>
    </row>
    <row r="15" spans="1:3" x14ac:dyDescent="0.2">
      <c r="A15" s="72">
        <v>2.7</v>
      </c>
      <c r="B15" s="59" t="s">
        <v>162</v>
      </c>
      <c r="C15" s="139">
        <v>0</v>
      </c>
    </row>
    <row r="16" spans="1:3" x14ac:dyDescent="0.2">
      <c r="A16" s="72">
        <v>2.8</v>
      </c>
      <c r="B16" s="59" t="s">
        <v>163</v>
      </c>
      <c r="C16" s="139">
        <v>0</v>
      </c>
    </row>
    <row r="17" spans="1:3" x14ac:dyDescent="0.2">
      <c r="A17" s="72">
        <v>2.9</v>
      </c>
      <c r="B17" s="59" t="s">
        <v>165</v>
      </c>
      <c r="C17" s="139">
        <v>0</v>
      </c>
    </row>
    <row r="18" spans="1:3" x14ac:dyDescent="0.2">
      <c r="A18" s="72" t="s">
        <v>450</v>
      </c>
      <c r="B18" s="59" t="s">
        <v>451</v>
      </c>
      <c r="C18" s="139">
        <v>0</v>
      </c>
    </row>
    <row r="19" spans="1:3" x14ac:dyDescent="0.2">
      <c r="A19" s="72" t="s">
        <v>476</v>
      </c>
      <c r="B19" s="59" t="s">
        <v>167</v>
      </c>
      <c r="C19" s="139">
        <v>0</v>
      </c>
    </row>
    <row r="20" spans="1:3" x14ac:dyDescent="0.2">
      <c r="A20" s="72" t="s">
        <v>477</v>
      </c>
      <c r="B20" s="59" t="s">
        <v>452</v>
      </c>
      <c r="C20" s="139">
        <v>0</v>
      </c>
    </row>
    <row r="21" spans="1:3" x14ac:dyDescent="0.2">
      <c r="A21" s="72" t="s">
        <v>478</v>
      </c>
      <c r="B21" s="59" t="s">
        <v>453</v>
      </c>
      <c r="C21" s="139">
        <v>0</v>
      </c>
    </row>
    <row r="22" spans="1:3" x14ac:dyDescent="0.2">
      <c r="A22" s="72" t="s">
        <v>479</v>
      </c>
      <c r="B22" s="59" t="s">
        <v>454</v>
      </c>
      <c r="C22" s="139">
        <v>0</v>
      </c>
    </row>
    <row r="23" spans="1:3" x14ac:dyDescent="0.2">
      <c r="A23" s="72" t="s">
        <v>455</v>
      </c>
      <c r="B23" s="59" t="s">
        <v>456</v>
      </c>
      <c r="C23" s="139">
        <v>0</v>
      </c>
    </row>
    <row r="24" spans="1:3" x14ac:dyDescent="0.2">
      <c r="A24" s="72" t="s">
        <v>457</v>
      </c>
      <c r="B24" s="59" t="s">
        <v>458</v>
      </c>
      <c r="C24" s="139">
        <v>0</v>
      </c>
    </row>
    <row r="25" spans="1:3" x14ac:dyDescent="0.2">
      <c r="A25" s="72" t="s">
        <v>459</v>
      </c>
      <c r="B25" s="59" t="s">
        <v>460</v>
      </c>
      <c r="C25" s="139">
        <v>0</v>
      </c>
    </row>
    <row r="26" spans="1:3" x14ac:dyDescent="0.2">
      <c r="A26" s="72" t="s">
        <v>461</v>
      </c>
      <c r="B26" s="59" t="s">
        <v>462</v>
      </c>
      <c r="C26" s="139">
        <v>0</v>
      </c>
    </row>
    <row r="27" spans="1:3" x14ac:dyDescent="0.2">
      <c r="A27" s="72" t="s">
        <v>463</v>
      </c>
      <c r="B27" s="59" t="s">
        <v>464</v>
      </c>
      <c r="C27" s="139">
        <v>0</v>
      </c>
    </row>
    <row r="28" spans="1:3" x14ac:dyDescent="0.2">
      <c r="A28" s="72" t="s">
        <v>465</v>
      </c>
      <c r="B28" s="59" t="s">
        <v>466</v>
      </c>
      <c r="C28" s="139">
        <v>0</v>
      </c>
    </row>
    <row r="29" spans="1:3" x14ac:dyDescent="0.2">
      <c r="A29" s="72" t="s">
        <v>467</v>
      </c>
      <c r="B29" s="67" t="s">
        <v>468</v>
      </c>
      <c r="C29" s="139">
        <v>0</v>
      </c>
    </row>
    <row r="30" spans="1:3" x14ac:dyDescent="0.2">
      <c r="A30" s="73"/>
      <c r="B30" s="68"/>
      <c r="C30" s="69"/>
    </row>
    <row r="31" spans="1:3" x14ac:dyDescent="0.2">
      <c r="A31" s="70" t="s">
        <v>469</v>
      </c>
      <c r="B31" s="71"/>
      <c r="C31" s="140">
        <f>SUM(C32:C38)</f>
        <v>0</v>
      </c>
    </row>
    <row r="32" spans="1:3" x14ac:dyDescent="0.2">
      <c r="A32" s="72" t="s">
        <v>470</v>
      </c>
      <c r="B32" s="59" t="s">
        <v>358</v>
      </c>
      <c r="C32" s="139">
        <v>0</v>
      </c>
    </row>
    <row r="33" spans="1:3" x14ac:dyDescent="0.2">
      <c r="A33" s="72" t="s">
        <v>471</v>
      </c>
      <c r="B33" s="59" t="s">
        <v>40</v>
      </c>
      <c r="C33" s="139">
        <v>0</v>
      </c>
    </row>
    <row r="34" spans="1:3" x14ac:dyDescent="0.2">
      <c r="A34" s="72" t="s">
        <v>472</v>
      </c>
      <c r="B34" s="59" t="s">
        <v>368</v>
      </c>
      <c r="C34" s="139">
        <v>0</v>
      </c>
    </row>
    <row r="35" spans="1:3" x14ac:dyDescent="0.2">
      <c r="A35" s="72" t="s">
        <v>473</v>
      </c>
      <c r="B35" s="59" t="s">
        <v>374</v>
      </c>
      <c r="C35" s="139">
        <v>0</v>
      </c>
    </row>
    <row r="36" spans="1:3" x14ac:dyDescent="0.2">
      <c r="A36" s="72" t="s">
        <v>474</v>
      </c>
      <c r="B36" s="59" t="s">
        <v>382</v>
      </c>
      <c r="C36" s="139">
        <v>0</v>
      </c>
    </row>
    <row r="37" spans="1:3" x14ac:dyDescent="0.2">
      <c r="A37" s="72" t="s">
        <v>551</v>
      </c>
      <c r="B37" s="59" t="s">
        <v>597</v>
      </c>
      <c r="C37" s="139">
        <v>0</v>
      </c>
    </row>
    <row r="38" spans="1:3" x14ac:dyDescent="0.2">
      <c r="A38" s="72" t="s">
        <v>552</v>
      </c>
      <c r="B38" s="67" t="s">
        <v>475</v>
      </c>
      <c r="C38" s="141">
        <v>0</v>
      </c>
    </row>
    <row r="39" spans="1:3" x14ac:dyDescent="0.2">
      <c r="A39" s="60"/>
      <c r="B39" s="63"/>
      <c r="C39" s="64"/>
    </row>
    <row r="40" spans="1:3" x14ac:dyDescent="0.2">
      <c r="A40" s="65" t="s">
        <v>550</v>
      </c>
      <c r="B40" s="42"/>
      <c r="C40" s="134">
        <f>C6-C8+C31</f>
        <v>1465714.41</v>
      </c>
    </row>
    <row r="42" spans="1:3" x14ac:dyDescent="0.2">
      <c r="A42" s="27" t="s">
        <v>518</v>
      </c>
    </row>
  </sheetData>
  <mergeCells count="5">
    <mergeCell ref="A1:C1"/>
    <mergeCell ref="A2:C2"/>
    <mergeCell ref="A3:C3"/>
    <mergeCell ref="A4:C4"/>
    <mergeCell ref="A5:B5"/>
  </mergeCells>
  <pageMargins left="0.25" right="0.25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66"/>
  <sheetViews>
    <sheetView topLeftCell="A33" zoomScale="78" workbookViewId="0">
      <selection sqref="A1:J69"/>
    </sheetView>
  </sheetViews>
  <sheetFormatPr baseColWidth="10" defaultColWidth="9.109375" defaultRowHeight="10.199999999999999" x14ac:dyDescent="0.2"/>
  <cols>
    <col min="1" max="1" width="10" style="19" customWidth="1"/>
    <col min="2" max="2" width="68.5546875" style="19" bestFit="1" customWidth="1"/>
    <col min="3" max="3" width="17.44140625" style="19" bestFit="1" customWidth="1"/>
    <col min="4" max="5" width="23.6640625" style="19" bestFit="1" customWidth="1"/>
    <col min="6" max="6" width="19.33203125" style="19" customWidth="1"/>
    <col min="7" max="7" width="24.21875" style="19" bestFit="1" customWidth="1"/>
    <col min="8" max="10" width="20.33203125" style="19" customWidth="1"/>
    <col min="11" max="16384" width="9.109375" style="19"/>
  </cols>
  <sheetData>
    <row r="1" spans="1:11" ht="32.4" customHeight="1" x14ac:dyDescent="0.2">
      <c r="A1" s="215" t="s">
        <v>600</v>
      </c>
      <c r="B1" s="216"/>
      <c r="C1" s="216"/>
      <c r="D1" s="216"/>
      <c r="E1" s="216"/>
      <c r="F1" s="216"/>
      <c r="G1" s="142" t="s">
        <v>498</v>
      </c>
      <c r="H1" s="143">
        <v>2025</v>
      </c>
      <c r="I1" s="144"/>
      <c r="J1" s="144"/>
      <c r="K1" s="144"/>
    </row>
    <row r="2" spans="1:11" ht="29.4" customHeight="1" x14ac:dyDescent="0.2">
      <c r="A2" s="215" t="s">
        <v>509</v>
      </c>
      <c r="B2" s="216"/>
      <c r="C2" s="216"/>
      <c r="D2" s="216"/>
      <c r="E2" s="216"/>
      <c r="F2" s="216"/>
      <c r="G2" s="142" t="s">
        <v>499</v>
      </c>
      <c r="H2" s="143" t="s">
        <v>501</v>
      </c>
      <c r="I2" s="144"/>
      <c r="J2" s="144"/>
      <c r="K2" s="144"/>
    </row>
    <row r="3" spans="1:11" ht="33" customHeight="1" x14ac:dyDescent="0.25">
      <c r="A3" s="217" t="s">
        <v>601</v>
      </c>
      <c r="B3" s="218"/>
      <c r="C3" s="218"/>
      <c r="D3" s="218"/>
      <c r="E3" s="218"/>
      <c r="F3" s="218"/>
      <c r="G3" s="142" t="s">
        <v>500</v>
      </c>
      <c r="H3" s="143">
        <v>2</v>
      </c>
      <c r="I3" s="144"/>
      <c r="J3" s="144"/>
      <c r="K3" s="144"/>
    </row>
    <row r="4" spans="1:11" ht="18" customHeight="1" x14ac:dyDescent="0.25">
      <c r="A4" s="217" t="str">
        <f>'Notas a los Edos Financieros'!A4</f>
        <v>(Cifras en Pesos)</v>
      </c>
      <c r="B4" s="218"/>
      <c r="C4" s="218"/>
      <c r="D4" s="218"/>
      <c r="E4" s="218"/>
      <c r="F4" s="218"/>
      <c r="G4" s="145"/>
      <c r="H4" s="145"/>
      <c r="I4" s="144"/>
      <c r="J4" s="144"/>
      <c r="K4" s="144"/>
    </row>
    <row r="5" spans="1:11" ht="12" x14ac:dyDescent="0.25">
      <c r="A5" s="146" t="s">
        <v>116</v>
      </c>
      <c r="B5" s="147"/>
      <c r="C5" s="147"/>
      <c r="D5" s="147"/>
      <c r="E5" s="147"/>
      <c r="F5" s="147"/>
      <c r="G5" s="147"/>
      <c r="H5" s="147"/>
      <c r="I5" s="144"/>
      <c r="J5" s="144"/>
      <c r="K5" s="144"/>
    </row>
    <row r="6" spans="1:11" ht="11.4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11.4" x14ac:dyDescent="0.2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11" ht="12" x14ac:dyDescent="0.25">
      <c r="A8" s="148" t="s">
        <v>86</v>
      </c>
      <c r="B8" s="148" t="s">
        <v>406</v>
      </c>
      <c r="C8" s="148" t="s">
        <v>110</v>
      </c>
      <c r="D8" s="148" t="s">
        <v>407</v>
      </c>
      <c r="E8" s="148" t="s">
        <v>408</v>
      </c>
      <c r="F8" s="148" t="s">
        <v>109</v>
      </c>
      <c r="G8" s="148" t="s">
        <v>79</v>
      </c>
      <c r="H8" s="148" t="s">
        <v>111</v>
      </c>
      <c r="I8" s="148" t="s">
        <v>112</v>
      </c>
      <c r="J8" s="148" t="s">
        <v>113</v>
      </c>
      <c r="K8" s="144"/>
    </row>
    <row r="9" spans="1:11" s="31" customFormat="1" ht="12" x14ac:dyDescent="0.25">
      <c r="A9" s="149">
        <v>7000</v>
      </c>
      <c r="B9" s="150" t="s">
        <v>80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1:11" ht="11.4" x14ac:dyDescent="0.2">
      <c r="A10" s="144">
        <v>7110</v>
      </c>
      <c r="B10" s="144" t="s">
        <v>79</v>
      </c>
      <c r="C10" s="151">
        <v>0</v>
      </c>
      <c r="D10" s="151">
        <v>0</v>
      </c>
      <c r="E10" s="151">
        <v>0</v>
      </c>
      <c r="F10" s="151">
        <f>C10+D10+E10</f>
        <v>0</v>
      </c>
      <c r="G10" s="144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44"/>
      <c r="I10" s="144"/>
      <c r="J10" s="144"/>
      <c r="K10" s="144"/>
    </row>
    <row r="11" spans="1:11" ht="11.4" x14ac:dyDescent="0.2">
      <c r="A11" s="144">
        <v>7120</v>
      </c>
      <c r="B11" s="144" t="s">
        <v>78</v>
      </c>
      <c r="C11" s="151">
        <v>0</v>
      </c>
      <c r="D11" s="151">
        <v>0</v>
      </c>
      <c r="E11" s="151">
        <v>0</v>
      </c>
      <c r="F11" s="151">
        <f t="shared" ref="F11:F34" si="0">C11+D11+E11</f>
        <v>0</v>
      </c>
      <c r="G11" s="144"/>
      <c r="H11" s="144"/>
      <c r="I11" s="144"/>
      <c r="J11" s="144"/>
      <c r="K11" s="144"/>
    </row>
    <row r="12" spans="1:11" ht="11.4" x14ac:dyDescent="0.2">
      <c r="A12" s="144">
        <v>7130</v>
      </c>
      <c r="B12" s="144" t="s">
        <v>77</v>
      </c>
      <c r="C12" s="151">
        <v>0</v>
      </c>
      <c r="D12" s="151">
        <v>0</v>
      </c>
      <c r="E12" s="151">
        <v>0</v>
      </c>
      <c r="F12" s="151">
        <f t="shared" si="0"/>
        <v>0</v>
      </c>
      <c r="G12" s="144"/>
      <c r="H12" s="144"/>
      <c r="I12" s="144"/>
      <c r="J12" s="144"/>
      <c r="K12" s="144"/>
    </row>
    <row r="13" spans="1:11" ht="11.4" x14ac:dyDescent="0.2">
      <c r="A13" s="144">
        <v>7140</v>
      </c>
      <c r="B13" s="144" t="s">
        <v>76</v>
      </c>
      <c r="C13" s="151">
        <v>0</v>
      </c>
      <c r="D13" s="151">
        <v>0</v>
      </c>
      <c r="E13" s="151">
        <v>0</v>
      </c>
      <c r="F13" s="151">
        <f t="shared" si="0"/>
        <v>0</v>
      </c>
      <c r="G13" s="144"/>
      <c r="H13" s="144"/>
      <c r="I13" s="144"/>
      <c r="J13" s="144"/>
      <c r="K13" s="144"/>
    </row>
    <row r="14" spans="1:11" ht="11.4" x14ac:dyDescent="0.2">
      <c r="A14" s="144">
        <v>7150</v>
      </c>
      <c r="B14" s="144" t="s">
        <v>75</v>
      </c>
      <c r="C14" s="151">
        <v>0</v>
      </c>
      <c r="D14" s="151">
        <v>0</v>
      </c>
      <c r="E14" s="151">
        <v>0</v>
      </c>
      <c r="F14" s="151">
        <f t="shared" si="0"/>
        <v>0</v>
      </c>
      <c r="G14" s="144"/>
      <c r="H14" s="144"/>
      <c r="I14" s="144"/>
      <c r="J14" s="144"/>
      <c r="K14" s="144"/>
    </row>
    <row r="15" spans="1:11" ht="11.4" x14ac:dyDescent="0.2">
      <c r="A15" s="144">
        <v>7160</v>
      </c>
      <c r="B15" s="144" t="s">
        <v>74</v>
      </c>
      <c r="C15" s="151">
        <v>0</v>
      </c>
      <c r="D15" s="151">
        <v>0</v>
      </c>
      <c r="E15" s="151">
        <v>0</v>
      </c>
      <c r="F15" s="151">
        <f t="shared" si="0"/>
        <v>0</v>
      </c>
      <c r="G15" s="144"/>
      <c r="H15" s="144"/>
      <c r="I15" s="144"/>
      <c r="J15" s="144"/>
      <c r="K15" s="144"/>
    </row>
    <row r="16" spans="1:11" ht="11.4" x14ac:dyDescent="0.2">
      <c r="A16" s="144">
        <v>7210</v>
      </c>
      <c r="B16" s="144" t="s">
        <v>73</v>
      </c>
      <c r="C16" s="151">
        <v>0</v>
      </c>
      <c r="D16" s="151">
        <v>0</v>
      </c>
      <c r="E16" s="151">
        <v>0</v>
      </c>
      <c r="F16" s="151">
        <f t="shared" si="0"/>
        <v>0</v>
      </c>
      <c r="G16" s="144"/>
      <c r="H16" s="144"/>
      <c r="I16" s="144"/>
      <c r="J16" s="144"/>
      <c r="K16" s="144"/>
    </row>
    <row r="17" spans="1:11" ht="11.4" x14ac:dyDescent="0.2">
      <c r="A17" s="144">
        <v>7220</v>
      </c>
      <c r="B17" s="144" t="s">
        <v>72</v>
      </c>
      <c r="C17" s="151">
        <v>0</v>
      </c>
      <c r="D17" s="151">
        <v>0</v>
      </c>
      <c r="E17" s="151">
        <v>0</v>
      </c>
      <c r="F17" s="151">
        <f t="shared" si="0"/>
        <v>0</v>
      </c>
      <c r="G17" s="144"/>
      <c r="H17" s="144"/>
      <c r="I17" s="144"/>
      <c r="J17" s="144"/>
      <c r="K17" s="144"/>
    </row>
    <row r="18" spans="1:11" ht="11.4" x14ac:dyDescent="0.2">
      <c r="A18" s="144">
        <v>7230</v>
      </c>
      <c r="B18" s="144" t="s">
        <v>71</v>
      </c>
      <c r="C18" s="151">
        <v>0</v>
      </c>
      <c r="D18" s="151">
        <v>0</v>
      </c>
      <c r="E18" s="151">
        <v>0</v>
      </c>
      <c r="F18" s="151">
        <f t="shared" si="0"/>
        <v>0</v>
      </c>
      <c r="G18" s="144"/>
      <c r="H18" s="144"/>
      <c r="I18" s="144"/>
      <c r="J18" s="144"/>
      <c r="K18" s="144"/>
    </row>
    <row r="19" spans="1:11" ht="11.4" x14ac:dyDescent="0.2">
      <c r="A19" s="144">
        <v>7240</v>
      </c>
      <c r="B19" s="144" t="s">
        <v>70</v>
      </c>
      <c r="C19" s="151">
        <v>0</v>
      </c>
      <c r="D19" s="151">
        <v>0</v>
      </c>
      <c r="E19" s="151">
        <v>0</v>
      </c>
      <c r="F19" s="151">
        <f t="shared" si="0"/>
        <v>0</v>
      </c>
      <c r="G19" s="144"/>
      <c r="H19" s="144"/>
      <c r="I19" s="144"/>
      <c r="J19" s="144"/>
      <c r="K19" s="144"/>
    </row>
    <row r="20" spans="1:11" ht="11.4" x14ac:dyDescent="0.2">
      <c r="A20" s="144">
        <v>7250</v>
      </c>
      <c r="B20" s="144" t="s">
        <v>69</v>
      </c>
      <c r="C20" s="151">
        <v>0</v>
      </c>
      <c r="D20" s="151">
        <v>0</v>
      </c>
      <c r="E20" s="151">
        <v>0</v>
      </c>
      <c r="F20" s="151">
        <f t="shared" si="0"/>
        <v>0</v>
      </c>
      <c r="G20" s="144"/>
      <c r="H20" s="144"/>
      <c r="I20" s="144"/>
      <c r="J20" s="144"/>
      <c r="K20" s="144"/>
    </row>
    <row r="21" spans="1:11" ht="11.4" x14ac:dyDescent="0.2">
      <c r="A21" s="144">
        <v>7260</v>
      </c>
      <c r="B21" s="144" t="s">
        <v>68</v>
      </c>
      <c r="C21" s="151">
        <v>0</v>
      </c>
      <c r="D21" s="151">
        <v>0</v>
      </c>
      <c r="E21" s="151">
        <v>0</v>
      </c>
      <c r="F21" s="151">
        <f t="shared" si="0"/>
        <v>0</v>
      </c>
      <c r="G21" s="144"/>
      <c r="H21" s="144"/>
      <c r="I21" s="144"/>
      <c r="J21" s="144"/>
      <c r="K21" s="144"/>
    </row>
    <row r="22" spans="1:11" ht="11.4" x14ac:dyDescent="0.2">
      <c r="A22" s="144">
        <v>7310</v>
      </c>
      <c r="B22" s="144" t="s">
        <v>67</v>
      </c>
      <c r="C22" s="151">
        <v>0</v>
      </c>
      <c r="D22" s="151">
        <v>0</v>
      </c>
      <c r="E22" s="151">
        <v>0</v>
      </c>
      <c r="F22" s="151">
        <f t="shared" si="0"/>
        <v>0</v>
      </c>
      <c r="G22" s="144"/>
      <c r="H22" s="144"/>
      <c r="I22" s="144"/>
      <c r="J22" s="144"/>
      <c r="K22" s="144"/>
    </row>
    <row r="23" spans="1:11" ht="11.4" x14ac:dyDescent="0.2">
      <c r="A23" s="144">
        <v>7320</v>
      </c>
      <c r="B23" s="144" t="s">
        <v>66</v>
      </c>
      <c r="C23" s="151">
        <v>0</v>
      </c>
      <c r="D23" s="151">
        <v>0</v>
      </c>
      <c r="E23" s="151">
        <v>0</v>
      </c>
      <c r="F23" s="151">
        <f t="shared" si="0"/>
        <v>0</v>
      </c>
      <c r="G23" s="144"/>
      <c r="H23" s="144"/>
      <c r="I23" s="144"/>
      <c r="J23" s="144"/>
      <c r="K23" s="144"/>
    </row>
    <row r="24" spans="1:11" ht="11.4" x14ac:dyDescent="0.2">
      <c r="A24" s="144">
        <v>7330</v>
      </c>
      <c r="B24" s="144" t="s">
        <v>65</v>
      </c>
      <c r="C24" s="151">
        <v>0</v>
      </c>
      <c r="D24" s="151">
        <v>0</v>
      </c>
      <c r="E24" s="151">
        <v>0</v>
      </c>
      <c r="F24" s="151">
        <f t="shared" si="0"/>
        <v>0</v>
      </c>
      <c r="G24" s="144"/>
      <c r="H24" s="144"/>
      <c r="I24" s="144"/>
      <c r="J24" s="144"/>
      <c r="K24" s="144"/>
    </row>
    <row r="25" spans="1:11" ht="11.4" x14ac:dyDescent="0.2">
      <c r="A25" s="144">
        <v>7340</v>
      </c>
      <c r="B25" s="144" t="s">
        <v>64</v>
      </c>
      <c r="C25" s="151">
        <v>0</v>
      </c>
      <c r="D25" s="151">
        <v>0</v>
      </c>
      <c r="E25" s="151">
        <v>0</v>
      </c>
      <c r="F25" s="151">
        <f t="shared" si="0"/>
        <v>0</v>
      </c>
      <c r="G25" s="144"/>
      <c r="H25" s="144"/>
      <c r="I25" s="144"/>
      <c r="J25" s="144"/>
      <c r="K25" s="144"/>
    </row>
    <row r="26" spans="1:11" ht="11.4" x14ac:dyDescent="0.2">
      <c r="A26" s="144">
        <v>7350</v>
      </c>
      <c r="B26" s="144" t="s">
        <v>63</v>
      </c>
      <c r="C26" s="151">
        <v>0</v>
      </c>
      <c r="D26" s="151">
        <v>0</v>
      </c>
      <c r="E26" s="151">
        <v>0</v>
      </c>
      <c r="F26" s="151">
        <f t="shared" si="0"/>
        <v>0</v>
      </c>
      <c r="G26" s="144"/>
      <c r="H26" s="144"/>
      <c r="I26" s="144"/>
      <c r="J26" s="144"/>
      <c r="K26" s="144"/>
    </row>
    <row r="27" spans="1:11" ht="11.4" x14ac:dyDescent="0.2">
      <c r="A27" s="144">
        <v>7360</v>
      </c>
      <c r="B27" s="144" t="s">
        <v>62</v>
      </c>
      <c r="C27" s="151">
        <v>0</v>
      </c>
      <c r="D27" s="151">
        <v>0</v>
      </c>
      <c r="E27" s="151">
        <v>0</v>
      </c>
      <c r="F27" s="151">
        <f t="shared" si="0"/>
        <v>0</v>
      </c>
      <c r="G27" s="144"/>
      <c r="H27" s="144"/>
      <c r="I27" s="144"/>
      <c r="J27" s="144"/>
      <c r="K27" s="144"/>
    </row>
    <row r="28" spans="1:11" ht="11.4" x14ac:dyDescent="0.2">
      <c r="A28" s="144">
        <v>7410</v>
      </c>
      <c r="B28" s="144" t="s">
        <v>61</v>
      </c>
      <c r="C28" s="151">
        <v>0</v>
      </c>
      <c r="D28" s="151">
        <v>0</v>
      </c>
      <c r="E28" s="151">
        <v>0</v>
      </c>
      <c r="F28" s="151">
        <f t="shared" si="0"/>
        <v>0</v>
      </c>
      <c r="G28" s="144"/>
      <c r="H28" s="144"/>
      <c r="I28" s="144"/>
      <c r="J28" s="144"/>
      <c r="K28" s="144"/>
    </row>
    <row r="29" spans="1:11" ht="11.4" x14ac:dyDescent="0.2">
      <c r="A29" s="144">
        <v>7420</v>
      </c>
      <c r="B29" s="144" t="s">
        <v>60</v>
      </c>
      <c r="C29" s="151">
        <v>0</v>
      </c>
      <c r="D29" s="151">
        <v>0</v>
      </c>
      <c r="E29" s="151">
        <v>0</v>
      </c>
      <c r="F29" s="151">
        <f t="shared" si="0"/>
        <v>0</v>
      </c>
      <c r="G29" s="144"/>
      <c r="H29" s="144"/>
      <c r="I29" s="144"/>
      <c r="J29" s="144"/>
      <c r="K29" s="144"/>
    </row>
    <row r="30" spans="1:11" ht="11.4" x14ac:dyDescent="0.2">
      <c r="A30" s="144">
        <v>7510</v>
      </c>
      <c r="B30" s="144" t="s">
        <v>59</v>
      </c>
      <c r="C30" s="151">
        <v>0</v>
      </c>
      <c r="D30" s="151">
        <v>0</v>
      </c>
      <c r="E30" s="151">
        <v>0</v>
      </c>
      <c r="F30" s="151">
        <f t="shared" si="0"/>
        <v>0</v>
      </c>
      <c r="G30" s="144"/>
      <c r="H30" s="144"/>
      <c r="I30" s="144"/>
      <c r="J30" s="144"/>
      <c r="K30" s="144"/>
    </row>
    <row r="31" spans="1:11" ht="11.4" x14ac:dyDescent="0.2">
      <c r="A31" s="144">
        <v>7520</v>
      </c>
      <c r="B31" s="144" t="s">
        <v>58</v>
      </c>
      <c r="C31" s="151">
        <v>0</v>
      </c>
      <c r="D31" s="151">
        <v>0</v>
      </c>
      <c r="E31" s="151">
        <v>0</v>
      </c>
      <c r="F31" s="151">
        <f t="shared" si="0"/>
        <v>0</v>
      </c>
      <c r="G31" s="144"/>
      <c r="H31" s="144"/>
      <c r="I31" s="144"/>
      <c r="J31" s="144"/>
      <c r="K31" s="144"/>
    </row>
    <row r="32" spans="1:11" ht="11.4" x14ac:dyDescent="0.2">
      <c r="A32" s="144">
        <v>7610</v>
      </c>
      <c r="B32" s="144" t="s">
        <v>57</v>
      </c>
      <c r="C32" s="151">
        <v>0</v>
      </c>
      <c r="D32" s="151">
        <v>0</v>
      </c>
      <c r="E32" s="151">
        <v>0</v>
      </c>
      <c r="F32" s="151">
        <f t="shared" si="0"/>
        <v>0</v>
      </c>
      <c r="G32" s="144"/>
      <c r="H32" s="144"/>
      <c r="I32" s="144"/>
      <c r="J32" s="144"/>
      <c r="K32" s="144"/>
    </row>
    <row r="33" spans="1:11" ht="11.4" x14ac:dyDescent="0.2">
      <c r="A33" s="144">
        <v>7620</v>
      </c>
      <c r="B33" s="144" t="s">
        <v>56</v>
      </c>
      <c r="C33" s="151">
        <v>0</v>
      </c>
      <c r="D33" s="151">
        <v>0</v>
      </c>
      <c r="E33" s="151">
        <v>0</v>
      </c>
      <c r="F33" s="151">
        <f t="shared" si="0"/>
        <v>0</v>
      </c>
      <c r="G33" s="144"/>
      <c r="H33" s="144"/>
      <c r="I33" s="144"/>
      <c r="J33" s="144"/>
      <c r="K33" s="144"/>
    </row>
    <row r="34" spans="1:11" ht="11.4" x14ac:dyDescent="0.2">
      <c r="A34" s="144">
        <v>7630</v>
      </c>
      <c r="B34" s="144" t="s">
        <v>55</v>
      </c>
      <c r="C34" s="151">
        <v>0</v>
      </c>
      <c r="D34" s="151">
        <v>0</v>
      </c>
      <c r="E34" s="151">
        <v>0</v>
      </c>
      <c r="F34" s="151">
        <f t="shared" si="0"/>
        <v>0</v>
      </c>
      <c r="G34" s="144"/>
      <c r="H34" s="144"/>
      <c r="I34" s="144"/>
      <c r="J34" s="144"/>
      <c r="K34" s="144"/>
    </row>
    <row r="35" spans="1:11" ht="11.4" x14ac:dyDescent="0.2">
      <c r="A35" s="144">
        <v>7640</v>
      </c>
      <c r="B35" s="144" t="s">
        <v>54</v>
      </c>
      <c r="C35" s="151">
        <v>0</v>
      </c>
      <c r="D35" s="151">
        <v>0</v>
      </c>
      <c r="E35" s="151">
        <v>0</v>
      </c>
      <c r="F35" s="151">
        <f t="shared" ref="F35" si="1">C35+D35+E35</f>
        <v>0</v>
      </c>
      <c r="G35" s="144"/>
      <c r="H35" s="144"/>
      <c r="I35" s="144"/>
      <c r="J35" s="144"/>
      <c r="K35" s="144"/>
    </row>
    <row r="36" spans="1:11" ht="11.4" x14ac:dyDescent="0.2">
      <c r="A36" s="144"/>
      <c r="B36" s="144"/>
      <c r="C36" s="152"/>
      <c r="D36" s="152"/>
      <c r="E36" s="152"/>
      <c r="F36" s="152"/>
      <c r="G36" s="144"/>
      <c r="H36" s="144"/>
      <c r="I36" s="144"/>
      <c r="J36" s="144"/>
      <c r="K36" s="144"/>
    </row>
    <row r="37" spans="1:11" s="31" customFormat="1" ht="12" x14ac:dyDescent="0.25">
      <c r="A37" s="149">
        <v>8000</v>
      </c>
      <c r="B37" s="150" t="s">
        <v>53</v>
      </c>
      <c r="C37" s="150"/>
      <c r="D37" s="150"/>
      <c r="E37" s="150"/>
      <c r="F37" s="150"/>
      <c r="G37" s="150"/>
      <c r="H37" s="150"/>
      <c r="I37" s="150"/>
      <c r="J37" s="150"/>
      <c r="K37" s="150"/>
    </row>
    <row r="38" spans="1:11" ht="11.4" x14ac:dyDescent="0.2">
      <c r="A38" s="144"/>
      <c r="B38" s="144"/>
      <c r="C38" s="151"/>
      <c r="D38" s="151"/>
      <c r="E38" s="151"/>
      <c r="F38" s="151"/>
      <c r="G38" s="144"/>
      <c r="H38" s="144"/>
      <c r="I38" s="144"/>
      <c r="J38" s="144"/>
      <c r="K38" s="144"/>
    </row>
    <row r="39" spans="1:11" ht="12" x14ac:dyDescent="0.2">
      <c r="A39" s="144"/>
      <c r="B39" s="214" t="s">
        <v>602</v>
      </c>
      <c r="C39" s="214"/>
      <c r="D39" s="151"/>
      <c r="E39" s="151"/>
      <c r="F39" s="151"/>
      <c r="G39" s="144"/>
      <c r="H39" s="144"/>
      <c r="I39" s="144"/>
      <c r="J39" s="144"/>
      <c r="K39" s="144"/>
    </row>
    <row r="40" spans="1:11" ht="12" x14ac:dyDescent="0.2">
      <c r="A40" s="144"/>
      <c r="B40" s="153" t="s">
        <v>406</v>
      </c>
      <c r="C40" s="154">
        <f>H1</f>
        <v>2025</v>
      </c>
      <c r="D40" s="151"/>
      <c r="E40" s="151"/>
      <c r="F40" s="151"/>
      <c r="G40" s="144"/>
      <c r="H40" s="144"/>
      <c r="I40" s="144"/>
      <c r="J40" s="144"/>
      <c r="K40" s="144"/>
    </row>
    <row r="41" spans="1:11" ht="11.4" x14ac:dyDescent="0.2">
      <c r="A41" s="144">
        <v>8110</v>
      </c>
      <c r="B41" s="155" t="s">
        <v>52</v>
      </c>
      <c r="C41" s="156">
        <v>3684278.47</v>
      </c>
      <c r="D41" s="151"/>
      <c r="E41" s="151"/>
      <c r="F41" s="151"/>
      <c r="G41" s="144"/>
      <c r="H41" s="144"/>
      <c r="I41" s="144"/>
      <c r="J41" s="144"/>
      <c r="K41" s="144"/>
    </row>
    <row r="42" spans="1:11" ht="11.4" x14ac:dyDescent="0.2">
      <c r="A42" s="144">
        <v>8120</v>
      </c>
      <c r="B42" s="155" t="s">
        <v>51</v>
      </c>
      <c r="C42" s="156">
        <v>-1690867.62</v>
      </c>
      <c r="D42" s="151"/>
      <c r="E42" s="151"/>
      <c r="F42" s="151"/>
      <c r="G42" s="144"/>
      <c r="H42" s="144"/>
      <c r="I42" s="144"/>
      <c r="J42" s="144"/>
      <c r="K42" s="144"/>
    </row>
    <row r="43" spans="1:11" ht="11.4" x14ac:dyDescent="0.2">
      <c r="A43" s="144">
        <v>8130</v>
      </c>
      <c r="B43" s="155" t="s">
        <v>50</v>
      </c>
      <c r="C43" s="156">
        <v>24914.62</v>
      </c>
      <c r="D43" s="151"/>
      <c r="E43" s="151"/>
      <c r="F43" s="151"/>
      <c r="G43" s="144"/>
      <c r="H43" s="144"/>
      <c r="I43" s="144"/>
      <c r="J43" s="144"/>
      <c r="K43" s="144"/>
    </row>
    <row r="44" spans="1:11" ht="11.4" x14ac:dyDescent="0.2">
      <c r="A44" s="144">
        <v>8140</v>
      </c>
      <c r="B44" s="155" t="s">
        <v>49</v>
      </c>
      <c r="C44" s="156">
        <v>0</v>
      </c>
      <c r="D44" s="151"/>
      <c r="E44" s="151"/>
      <c r="F44" s="151"/>
      <c r="G44" s="144"/>
      <c r="H44" s="144"/>
      <c r="I44" s="144"/>
      <c r="J44" s="144"/>
      <c r="K44" s="144"/>
    </row>
    <row r="45" spans="1:11" ht="11.4" x14ac:dyDescent="0.2">
      <c r="A45" s="144">
        <v>8150</v>
      </c>
      <c r="B45" s="155" t="s">
        <v>48</v>
      </c>
      <c r="C45" s="156">
        <v>-2018325.47</v>
      </c>
      <c r="D45" s="151"/>
      <c r="E45" s="151"/>
      <c r="F45" s="151"/>
      <c r="G45" s="144"/>
      <c r="H45" s="144"/>
      <c r="I45" s="144"/>
      <c r="J45" s="144"/>
      <c r="K45" s="144"/>
    </row>
    <row r="46" spans="1:11" ht="11.4" x14ac:dyDescent="0.2">
      <c r="A46" s="144"/>
      <c r="B46" s="157"/>
      <c r="C46" s="158"/>
      <c r="D46" s="151"/>
      <c r="E46" s="151"/>
      <c r="F46" s="151"/>
      <c r="G46" s="144"/>
      <c r="H46" s="144"/>
      <c r="I46" s="144"/>
      <c r="J46" s="144"/>
      <c r="K46" s="144"/>
    </row>
    <row r="47" spans="1:11" ht="11.4" x14ac:dyDescent="0.2">
      <c r="A47" s="144"/>
      <c r="B47" s="159"/>
      <c r="C47" s="160"/>
      <c r="D47" s="151"/>
      <c r="E47" s="151"/>
      <c r="F47" s="151"/>
      <c r="G47" s="144"/>
      <c r="H47" s="144"/>
      <c r="I47" s="144"/>
      <c r="J47" s="144"/>
      <c r="K47" s="144"/>
    </row>
    <row r="48" spans="1:11" ht="12" x14ac:dyDescent="0.2">
      <c r="A48" s="144"/>
      <c r="B48" s="214" t="s">
        <v>603</v>
      </c>
      <c r="C48" s="214"/>
      <c r="D48" s="144"/>
      <c r="E48" s="144"/>
      <c r="F48" s="144"/>
      <c r="G48" s="144"/>
      <c r="H48" s="144"/>
      <c r="I48" s="144"/>
      <c r="J48" s="144"/>
      <c r="K48" s="144"/>
    </row>
    <row r="49" spans="1:11" ht="12" x14ac:dyDescent="0.2">
      <c r="A49" s="144"/>
      <c r="B49" s="161" t="s">
        <v>406</v>
      </c>
      <c r="C49" s="154">
        <f>H1</f>
        <v>2025</v>
      </c>
      <c r="D49" s="144"/>
      <c r="E49" s="144"/>
      <c r="F49" s="144"/>
      <c r="G49" s="144"/>
      <c r="H49" s="144"/>
      <c r="I49" s="144"/>
      <c r="J49" s="144"/>
      <c r="K49" s="144"/>
    </row>
    <row r="50" spans="1:11" ht="11.4" x14ac:dyDescent="0.2">
      <c r="A50" s="144">
        <v>8210</v>
      </c>
      <c r="B50" s="155" t="s">
        <v>47</v>
      </c>
      <c r="C50" s="162">
        <v>-3684278.47</v>
      </c>
      <c r="D50" s="144"/>
      <c r="E50" s="144"/>
      <c r="F50" s="144"/>
      <c r="G50" s="144"/>
      <c r="H50" s="144"/>
      <c r="I50" s="144"/>
      <c r="J50" s="144"/>
      <c r="K50" s="144"/>
    </row>
    <row r="51" spans="1:11" ht="11.4" x14ac:dyDescent="0.2">
      <c r="A51" s="144">
        <v>8220</v>
      </c>
      <c r="B51" s="155" t="s">
        <v>46</v>
      </c>
      <c r="C51" s="162">
        <v>1782939.38</v>
      </c>
      <c r="D51" s="144"/>
      <c r="E51" s="144"/>
      <c r="F51" s="144"/>
      <c r="G51" s="144"/>
      <c r="H51" s="144"/>
      <c r="I51" s="144"/>
      <c r="J51" s="144"/>
      <c r="K51" s="144"/>
    </row>
    <row r="52" spans="1:11" ht="11.4" x14ac:dyDescent="0.2">
      <c r="A52" s="144">
        <v>8230</v>
      </c>
      <c r="B52" s="155" t="s">
        <v>598</v>
      </c>
      <c r="C52" s="162">
        <v>-24914.62</v>
      </c>
      <c r="D52" s="144"/>
      <c r="E52" s="144"/>
      <c r="F52" s="144"/>
      <c r="G52" s="144"/>
      <c r="H52" s="144"/>
      <c r="I52" s="144"/>
      <c r="J52" s="144"/>
      <c r="K52" s="144"/>
    </row>
    <row r="53" spans="1:11" ht="11.4" x14ac:dyDescent="0.2">
      <c r="A53" s="144">
        <v>8240</v>
      </c>
      <c r="B53" s="155" t="s">
        <v>45</v>
      </c>
      <c r="C53" s="162">
        <v>460539.3</v>
      </c>
      <c r="D53" s="144"/>
      <c r="E53" s="144"/>
      <c r="F53" s="144"/>
      <c r="G53" s="144"/>
      <c r="H53" s="144"/>
      <c r="I53" s="144"/>
      <c r="J53" s="144"/>
      <c r="K53" s="144"/>
    </row>
    <row r="54" spans="1:11" ht="11.4" x14ac:dyDescent="0.2">
      <c r="A54" s="144">
        <v>8250</v>
      </c>
      <c r="B54" s="155" t="s">
        <v>44</v>
      </c>
      <c r="C54" s="162">
        <v>0</v>
      </c>
      <c r="D54" s="144"/>
      <c r="E54" s="144"/>
      <c r="F54" s="144"/>
      <c r="G54" s="144"/>
      <c r="H54" s="144"/>
      <c r="I54" s="144"/>
      <c r="J54" s="144"/>
      <c r="K54" s="144"/>
    </row>
    <row r="55" spans="1:11" ht="11.4" x14ac:dyDescent="0.2">
      <c r="A55" s="144">
        <v>8260</v>
      </c>
      <c r="B55" s="155" t="s">
        <v>43</v>
      </c>
      <c r="C55" s="162">
        <v>0</v>
      </c>
      <c r="D55" s="144"/>
      <c r="E55" s="144"/>
      <c r="F55" s="144"/>
      <c r="G55" s="144"/>
      <c r="H55" s="144"/>
      <c r="I55" s="144"/>
      <c r="J55" s="144"/>
      <c r="K55" s="144"/>
    </row>
    <row r="56" spans="1:11" ht="11.4" x14ac:dyDescent="0.2">
      <c r="A56" s="144">
        <v>8270</v>
      </c>
      <c r="B56" s="155" t="s">
        <v>42</v>
      </c>
      <c r="C56" s="162">
        <v>1465714.41</v>
      </c>
      <c r="D56" s="144"/>
      <c r="E56" s="144"/>
      <c r="F56" s="144"/>
      <c r="G56" s="144"/>
      <c r="H56" s="144"/>
      <c r="I56" s="144"/>
      <c r="J56" s="144"/>
      <c r="K56" s="144"/>
    </row>
    <row r="57" spans="1:11" ht="11.4" x14ac:dyDescent="0.2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</row>
    <row r="58" spans="1:11" ht="11.4" x14ac:dyDescent="0.2">
      <c r="A58" s="144"/>
      <c r="B58" s="163" t="s">
        <v>518</v>
      </c>
      <c r="C58" s="144"/>
      <c r="D58" s="144"/>
      <c r="E58" s="144"/>
      <c r="F58" s="144"/>
      <c r="G58" s="144"/>
      <c r="H58" s="144"/>
      <c r="I58" s="144"/>
      <c r="J58" s="144"/>
      <c r="K58" s="144"/>
    </row>
    <row r="59" spans="1:11" ht="11.4" x14ac:dyDescent="0.2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</row>
    <row r="60" spans="1:11" ht="11.4" x14ac:dyDescent="0.2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</row>
    <row r="61" spans="1:11" ht="11.4" x14ac:dyDescent="0.2">
      <c r="A61" s="144"/>
      <c r="B61" s="144"/>
      <c r="C61" s="144"/>
      <c r="D61" s="144"/>
      <c r="E61" s="144"/>
      <c r="F61" s="144"/>
      <c r="G61" s="144"/>
      <c r="H61" s="144"/>
      <c r="I61" s="144"/>
      <c r="J61" s="144"/>
      <c r="K61" s="144"/>
    </row>
    <row r="62" spans="1:11" ht="11.4" x14ac:dyDescent="0.2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</row>
    <row r="63" spans="1:11" ht="11.4" x14ac:dyDescent="0.2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</row>
    <row r="64" spans="1:11" ht="11.4" x14ac:dyDescent="0.2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</row>
    <row r="65" spans="1:11" ht="11.4" x14ac:dyDescent="0.2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</row>
    <row r="66" spans="1:11" ht="11.4" x14ac:dyDescent="0.2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scale="54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2025-07-22T18:54:59Z</cp:lastPrinted>
  <dcterms:created xsi:type="dcterms:W3CDTF">2012-12-11T20:36:24Z</dcterms:created>
  <dcterms:modified xsi:type="dcterms:W3CDTF">2025-07-22T18:57:47Z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