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C337500D-E2D6-4428-8E49-7AFB13F7440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<sst xmlns="http://schemas.openxmlformats.org/spreadsheetml/2006/main" count="201" uniqueCount="142">
  <si>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</si>
  <si>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</si>
  <si>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</si>
  <si>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</si>
  <si>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</si>
  <si>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</si>
  <si>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</si>
  <si>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</si>
  <si>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</si>
  <si>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</si>
  <si>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</si>
  <si>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</si>
  <si>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</si>
  <si>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</si>
  <si>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</si>
  <si>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</si>
  <si>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</si>
  <si>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</si>
  <si>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</si>
  <si>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</si>
  <si>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</si>
  <si>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</si>
  <si>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</si>
  <si>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</si>
  <si>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</si>
  <si>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</si>
  <si>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</si>
  <si>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</si>
  <si>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</si>
  <si>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</si>
  <si>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</si>
  <si>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</si>
  <si>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</si>
  <si>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</si>
  <si>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</si>
  <si>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</si>
  <si>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</si>
  <si>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</si>
  <si>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</si>
  <si>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</si>
  <si>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</si>
  <si>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</si>
  <si>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</si>
  <si>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</si>
  <si>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</si>
  <si>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</si>
  <si>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</si>
  <si>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</si>
  <si>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</si>
  <si>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</si>
  <si>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</si>
  <si>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</si>
  <si>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</si>
  <si>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</si>
  <si>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</si>
  <si>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</si>
  <si>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</si>
  <si>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</si>
  <si>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</si>
  <si>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</si>
  <si>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</si>
  <si>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</si>
  <si>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</si>
  <si>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</si>
  <si>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</si>
  <si>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</si>
  <si>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</si>
  <si>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</si>
  <si>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</si>
  <si>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</si>
  <si>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</si>
  <si>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</si>
  <si>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</si>
  <si>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</si>
  <si>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</si>
  <si>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</si>
  <si>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</si>
  <si>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</si>
  <si>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</si>
  <si>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</si>
  <si>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</si>
  <si>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</si>
  <si>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</si>
  <si>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</si>
  <si>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</si>
  <si>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</si>
  <si>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</si>
  <si>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</si>
  <si>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</si>
  <si>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</si>
  <si>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</si>
  <si>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</si>
  <si>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</si>
  <si>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</si>
  <si>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</si>
  <si>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</si>
  <si>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</si>
  <si>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</si>
  <si>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</si>
  <si>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</si>
  <si>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</si>
  <si>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</si>
  <si>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</si>
  <si>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</si>
  <si>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</si>
  <si>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</si>
  <si>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</si>
  <si>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</si>
  <si>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</si>
  <si>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</si>
  <si>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</si>
  <si>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</si>
  <si>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</si>
  <si>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</si>
  <si>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</si>
  <si>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</si>
  <si>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</si>
  <si>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</si>
  <si>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</si>
  <si>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</si>
  <si>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</si>
  <si>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</si>
  <si>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</si>
  <si>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</si>
  <si>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</si>
  <si>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</si>
  <si>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</si>
  <si>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</si>
  <si>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</si>
  <si>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</si>
  <si>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</si>
  <si>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</si>
  <si>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</si>
  <si>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</si>
  <si>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</si>
  <si>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Fray Nicolás P. Navarrete del Municipio de Santiago Maravatío, Guanajuato.
Estado Analítico del Ejercicio del Presupuesto de Egresos
Clasificación por Objeto del Gasto (Capítulo y Concepto)
Del 1 de Enero al 30 de Junio de 2023</t>
  </si>
  <si>
    <t>Casa de la Cultura Fray Nicolás P. Navarrete del Municipio de Santiago Maravatío, Guanajuato.
Estado Analítico del Ejercicio del Presupuesto de Egresos
Clasificación Económica (por Tipo de Gasto)
Del 1 de Enero al 30 de Junio de 2023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</si>
  <si>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</si>
  <si>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Junio de 2023</t>
  </si>
  <si>
    <t>Casa de la Cultura Fray Nicolás P. Navarrete del Municipio de Santiago Maravatío, Guanajuato.
Estado Analítico del Ejercicio del Presupuesto de Egresos
Clasificación Administrativa (Poderes)
Del 1 de Enero al 30 de Junio de 2023</t>
  </si>
  <si>
    <t>Casa de la Cultura Fray Nicolás P. Navarrete del Municipio de Santiago Maravatío, Guanajuato.
Estado Analítico del Ejercicio del Presupuesto de Egresos
Clasificación Administrativa (Sector Paraestatal)
Del 1 de Enero al 30 de Junio de 2023</t>
  </si>
  <si>
    <t>Casa de la Cultura Fray Nicolás P. Navarrete del Municipio de Santiago Maravatío, Guanajuato.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</si>
</sst>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2" t="s">
        <v>135</v>
      </c>
      <c r="B1" s="32"/>
      <c r="C1" s="32"/>
      <c r="D1" s="32"/>
      <c r="E1" s="32"/>
      <c r="F1" s="32"/>
      <c r="G1" s="33"/>
    </row>
    <row r="2" spans="1:8" x14ac:dyDescent="0.2">
      <c r="A2" s="37" t="s">
        <v>56</v>
      </c>
      <c r="B2" s="34" t="s">
        <v>62</v>
      </c>
      <c r="C2" s="32"/>
      <c r="D2" s="32"/>
      <c r="E2" s="32"/>
      <c r="F2" s="33"/>
      <c r="G2" s="35" t="s">
        <v>61</v>
      </c>
    </row>
    <row r="3" spans="1:8" ht="24.9" customHeight="1" x14ac:dyDescent="0.2">
      <c r="A3" s="38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8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2" t="s">
        <v>63</v>
      </c>
      <c r="B5" s="15">
        <f>SUM(B6:B12)</f>
        <v>1511025.1400000001</v>
      </c>
      <c r="C5" s="15">
        <f>SUM(C6:C12)</f>
        <v>0</v>
      </c>
      <c r="D5" s="15">
        <f>B5+C5</f>
        <v>1511025.1400000001</v>
      </c>
      <c r="E5" s="15">
        <f>SUM(E6:E12)</f>
        <v>650028.63</v>
      </c>
      <c r="F5" s="15">
        <f>SUM(F6:F12)</f>
        <v>545975.43000000005</v>
      </c>
      <c r="G5" s="15">
        <f>D5-E5</f>
        <v>860996.51000000013</v>
      </c>
    </row>
    <row r="6" spans="1:8" x14ac:dyDescent="0.2">
      <c r="A6" s="24" t="s">
        <v>67</v>
      </c>
      <c r="B6" s="6">
        <v>1181460.78</v>
      </c>
      <c r="C6" s="6">
        <v>0</v>
      </c>
      <c r="D6" s="6">
        <f t="shared" ref="D6:D69" si="0">B6+C6</f>
        <v>1181460.78</v>
      </c>
      <c r="E6" s="6">
        <v>588341.44999999995</v>
      </c>
      <c r="F6" s="6">
        <v>489886.25</v>
      </c>
      <c r="G6" s="6">
        <f t="shared" ref="G6:G69" si="1">D6-E6</f>
        <v>593119.33000000007</v>
      </c>
      <c r="H6" s="11">
        <v>1100</v>
      </c>
    </row>
    <row r="7" spans="1:8" x14ac:dyDescent="0.2">
      <c r="A7" s="24" t="s">
        <v>68</v>
      </c>
      <c r="B7" s="6">
        <v>152174.38</v>
      </c>
      <c r="C7" s="6">
        <v>0</v>
      </c>
      <c r="D7" s="6">
        <f t="shared" si="0"/>
        <v>152174.38</v>
      </c>
      <c r="E7" s="6">
        <v>61687.18</v>
      </c>
      <c r="F7" s="6">
        <v>56089.18</v>
      </c>
      <c r="G7" s="6">
        <f t="shared" si="1"/>
        <v>90487.200000000012</v>
      </c>
      <c r="H7" s="11">
        <v>1200</v>
      </c>
    </row>
    <row r="8" spans="1:8" x14ac:dyDescent="0.2">
      <c r="A8" s="24" t="s">
        <v>69</v>
      </c>
      <c r="B8" s="6">
        <v>176889.98</v>
      </c>
      <c r="C8" s="6">
        <v>0</v>
      </c>
      <c r="D8" s="6">
        <f t="shared" si="0"/>
        <v>176889.98</v>
      </c>
      <c r="E8" s="6">
        <v>0</v>
      </c>
      <c r="F8" s="6">
        <v>0</v>
      </c>
      <c r="G8" s="6">
        <f t="shared" si="1"/>
        <v>176889.98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70</v>
      </c>
      <c r="B10" s="6">
        <v>500</v>
      </c>
      <c r="C10" s="6">
        <v>0</v>
      </c>
      <c r="D10" s="6">
        <f t="shared" si="0"/>
        <v>500</v>
      </c>
      <c r="E10" s="6">
        <v>0</v>
      </c>
      <c r="F10" s="6">
        <v>0</v>
      </c>
      <c r="G10" s="6">
        <f t="shared" si="1"/>
        <v>500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129</v>
      </c>
      <c r="B13" s="16">
        <f>SUM(B14:B22)</f>
        <v>229384.62</v>
      </c>
      <c r="C13" s="16">
        <f>SUM(C14:C22)</f>
        <v>0</v>
      </c>
      <c r="D13" s="16">
        <f t="shared" si="0"/>
        <v>229384.62</v>
      </c>
      <c r="E13" s="16">
        <f>SUM(E14:E22)</f>
        <v>62270.03</v>
      </c>
      <c r="F13" s="16">
        <f>SUM(F14:F22)</f>
        <v>62195.93</v>
      </c>
      <c r="G13" s="16">
        <f t="shared" si="1"/>
        <v>167114.59</v>
      </c>
      <c r="H13" s="23">
        <v>0</v>
      </c>
    </row>
    <row r="14" spans="1:8" x14ac:dyDescent="0.2">
      <c r="A14" s="24" t="s">
        <v>72</v>
      </c>
      <c r="B14" s="6">
        <v>65384.62</v>
      </c>
      <c r="C14" s="6">
        <v>0</v>
      </c>
      <c r="D14" s="6">
        <f t="shared" si="0"/>
        <v>65384.62</v>
      </c>
      <c r="E14" s="6">
        <v>12715.22</v>
      </c>
      <c r="F14" s="6">
        <v>12715.22</v>
      </c>
      <c r="G14" s="6">
        <f t="shared" si="1"/>
        <v>52669.4</v>
      </c>
      <c r="H14" s="11">
        <v>2100</v>
      </c>
    </row>
    <row r="15" spans="1:8" x14ac:dyDescent="0.2">
      <c r="A15" s="24" t="s">
        <v>73</v>
      </c>
      <c r="B15" s="6">
        <v>60000</v>
      </c>
      <c r="C15" s="6">
        <v>0</v>
      </c>
      <c r="D15" s="6">
        <f t="shared" si="0"/>
        <v>60000</v>
      </c>
      <c r="E15" s="6">
        <v>9238.5</v>
      </c>
      <c r="F15" s="6">
        <v>9164.4</v>
      </c>
      <c r="G15" s="6">
        <f t="shared" si="1"/>
        <v>50761.5</v>
      </c>
      <c r="H15" s="11">
        <v>2200</v>
      </c>
    </row>
    <row r="16" spans="1:8" x14ac:dyDescent="0.2">
      <c r="A16" s="24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75</v>
      </c>
      <c r="B17" s="6">
        <v>7000</v>
      </c>
      <c r="C17" s="6">
        <v>0</v>
      </c>
      <c r="D17" s="6">
        <f t="shared" si="0"/>
        <v>7000</v>
      </c>
      <c r="E17" s="6">
        <v>2131.98</v>
      </c>
      <c r="F17" s="6">
        <v>2131.98</v>
      </c>
      <c r="G17" s="6">
        <f t="shared" si="1"/>
        <v>4868.0200000000004</v>
      </c>
      <c r="H17" s="11">
        <v>2400</v>
      </c>
    </row>
    <row r="18" spans="1:8" x14ac:dyDescent="0.2">
      <c r="A18" s="24" t="s">
        <v>76</v>
      </c>
      <c r="B18" s="6">
        <v>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f t="shared" si="1"/>
        <v>0</v>
      </c>
      <c r="H18" s="11">
        <v>2500</v>
      </c>
    </row>
    <row r="19" spans="1:8" x14ac:dyDescent="0.2">
      <c r="A19" s="24" t="s">
        <v>77</v>
      </c>
      <c r="B19" s="6">
        <v>70000</v>
      </c>
      <c r="C19" s="6">
        <v>0</v>
      </c>
      <c r="D19" s="6">
        <f t="shared" si="0"/>
        <v>70000</v>
      </c>
      <c r="E19" s="6">
        <v>34363.33</v>
      </c>
      <c r="F19" s="6">
        <v>34363.33</v>
      </c>
      <c r="G19" s="6">
        <f t="shared" si="1"/>
        <v>35636.67</v>
      </c>
      <c r="H19" s="11">
        <v>2600</v>
      </c>
    </row>
    <row r="20" spans="1:8" x14ac:dyDescent="0.2">
      <c r="A20" s="24" t="s">
        <v>78</v>
      </c>
      <c r="B20" s="6">
        <v>12000</v>
      </c>
      <c r="C20" s="6">
        <v>0</v>
      </c>
      <c r="D20" s="6">
        <f t="shared" si="0"/>
        <v>12000</v>
      </c>
      <c r="E20" s="6">
        <v>900</v>
      </c>
      <c r="F20" s="6">
        <v>900</v>
      </c>
      <c r="G20" s="6">
        <f t="shared" si="1"/>
        <v>11100</v>
      </c>
      <c r="H20" s="11">
        <v>2700</v>
      </c>
    </row>
    <row r="21" spans="1:8" x14ac:dyDescent="0.2">
      <c r="A21" s="24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80</v>
      </c>
      <c r="B22" s="6">
        <v>15000</v>
      </c>
      <c r="C22" s="6">
        <v>0</v>
      </c>
      <c r="D22" s="6">
        <f t="shared" si="0"/>
        <v>15000</v>
      </c>
      <c r="E22" s="6">
        <v>2921</v>
      </c>
      <c r="F22" s="6">
        <v>2921</v>
      </c>
      <c r="G22" s="6">
        <f t="shared" si="1"/>
        <v>12079</v>
      </c>
      <c r="H22" s="11">
        <v>2900</v>
      </c>
    </row>
    <row r="23" spans="1:8" x14ac:dyDescent="0.2">
      <c r="A23" s="22" t="s">
        <v>64</v>
      </c>
      <c r="B23" s="16">
        <f>SUM(B24:B32)</f>
        <v>266275.75</v>
      </c>
      <c r="C23" s="16">
        <f>SUM(C24:C32)</f>
        <v>0</v>
      </c>
      <c r="D23" s="16">
        <f t="shared" si="0"/>
        <v>266275.75</v>
      </c>
      <c r="E23" s="16">
        <f>SUM(E24:E32)</f>
        <v>91746.489999999991</v>
      </c>
      <c r="F23" s="16">
        <f>SUM(F24:F32)</f>
        <v>91722.28</v>
      </c>
      <c r="G23" s="16">
        <f t="shared" si="1"/>
        <v>174529.26</v>
      </c>
      <c r="H23" s="23">
        <v>0</v>
      </c>
    </row>
    <row r="24" spans="1:8" x14ac:dyDescent="0.2">
      <c r="A24" s="24" t="s">
        <v>81</v>
      </c>
      <c r="B24" s="6">
        <v>16960</v>
      </c>
      <c r="C24" s="6">
        <v>0</v>
      </c>
      <c r="D24" s="6">
        <f t="shared" si="0"/>
        <v>16960</v>
      </c>
      <c r="E24" s="6">
        <v>8711</v>
      </c>
      <c r="F24" s="6">
        <v>8711</v>
      </c>
      <c r="G24" s="6">
        <f t="shared" si="1"/>
        <v>8249</v>
      </c>
      <c r="H24" s="11">
        <v>3100</v>
      </c>
    </row>
    <row r="25" spans="1:8" x14ac:dyDescent="0.2">
      <c r="A25" s="24" t="s">
        <v>82</v>
      </c>
      <c r="B25" s="6">
        <v>16300</v>
      </c>
      <c r="C25" s="6">
        <v>0</v>
      </c>
      <c r="D25" s="6">
        <f t="shared" si="0"/>
        <v>16300</v>
      </c>
      <c r="E25" s="6">
        <v>1044</v>
      </c>
      <c r="F25" s="6">
        <v>1044</v>
      </c>
      <c r="G25" s="6">
        <f t="shared" si="1"/>
        <v>15256</v>
      </c>
      <c r="H25" s="11">
        <v>3200</v>
      </c>
    </row>
    <row r="26" spans="1:8" x14ac:dyDescent="0.2">
      <c r="A26" s="24" t="s">
        <v>83</v>
      </c>
      <c r="B26" s="6">
        <v>12700</v>
      </c>
      <c r="C26" s="6">
        <v>0</v>
      </c>
      <c r="D26" s="6">
        <f t="shared" si="0"/>
        <v>12700</v>
      </c>
      <c r="E26" s="6">
        <v>0</v>
      </c>
      <c r="F26" s="6">
        <v>0</v>
      </c>
      <c r="G26" s="6">
        <f t="shared" si="1"/>
        <v>12700</v>
      </c>
      <c r="H26" s="11">
        <v>3300</v>
      </c>
    </row>
    <row r="27" spans="1:8" x14ac:dyDescent="0.2">
      <c r="A27" s="24" t="s">
        <v>84</v>
      </c>
      <c r="B27" s="6">
        <v>12600</v>
      </c>
      <c r="C27" s="6">
        <v>0</v>
      </c>
      <c r="D27" s="6">
        <f t="shared" si="0"/>
        <v>12600</v>
      </c>
      <c r="E27" s="6">
        <v>3299.02</v>
      </c>
      <c r="F27" s="6">
        <v>3299.02</v>
      </c>
      <c r="G27" s="6">
        <f t="shared" si="1"/>
        <v>9300.98</v>
      </c>
      <c r="H27" s="11">
        <v>3400</v>
      </c>
    </row>
    <row r="28" spans="1:8" x14ac:dyDescent="0.2">
      <c r="A28" s="24" t="s">
        <v>85</v>
      </c>
      <c r="B28" s="6">
        <v>25000</v>
      </c>
      <c r="C28" s="6">
        <v>0</v>
      </c>
      <c r="D28" s="6">
        <f t="shared" si="0"/>
        <v>25000</v>
      </c>
      <c r="E28" s="6">
        <v>5312.8</v>
      </c>
      <c r="F28" s="6">
        <v>5312.8</v>
      </c>
      <c r="G28" s="6">
        <f t="shared" si="1"/>
        <v>19687.2</v>
      </c>
      <c r="H28" s="11">
        <v>3500</v>
      </c>
    </row>
    <row r="29" spans="1:8" x14ac:dyDescent="0.2">
      <c r="A29" s="24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87</v>
      </c>
      <c r="B30" s="6">
        <v>11400</v>
      </c>
      <c r="C30" s="6">
        <v>0</v>
      </c>
      <c r="D30" s="6">
        <f t="shared" si="0"/>
        <v>11400</v>
      </c>
      <c r="E30" s="6">
        <v>2833</v>
      </c>
      <c r="F30" s="6">
        <v>2833</v>
      </c>
      <c r="G30" s="6">
        <f t="shared" si="1"/>
        <v>8567</v>
      </c>
      <c r="H30" s="11">
        <v>3700</v>
      </c>
    </row>
    <row r="31" spans="1:8" x14ac:dyDescent="0.2">
      <c r="A31" s="24" t="s">
        <v>88</v>
      </c>
      <c r="B31" s="6">
        <v>126000</v>
      </c>
      <c r="C31" s="6">
        <v>0</v>
      </c>
      <c r="D31" s="6">
        <f t="shared" si="0"/>
        <v>126000</v>
      </c>
      <c r="E31" s="6">
        <v>42525.67</v>
      </c>
      <c r="F31" s="6">
        <v>42501.46</v>
      </c>
      <c r="G31" s="6">
        <f t="shared" si="1"/>
        <v>83474.33</v>
      </c>
      <c r="H31" s="11">
        <v>3800</v>
      </c>
    </row>
    <row r="32" spans="1:8" x14ac:dyDescent="0.2">
      <c r="A32" s="24" t="s">
        <v>18</v>
      </c>
      <c r="B32" s="6">
        <v>45315.75</v>
      </c>
      <c r="C32" s="6">
        <v>0</v>
      </c>
      <c r="D32" s="6">
        <f t="shared" si="0"/>
        <v>45315.75</v>
      </c>
      <c r="E32" s="6">
        <v>28021</v>
      </c>
      <c r="F32" s="6">
        <v>28021</v>
      </c>
      <c r="G32" s="6">
        <f t="shared" si="1"/>
        <v>17294.75</v>
      </c>
      <c r="H32" s="11">
        <v>3900</v>
      </c>
    </row>
    <row r="33" spans="1:8" x14ac:dyDescent="0.2">
      <c r="A33" s="22" t="s">
        <v>130</v>
      </c>
      <c r="B33" s="16">
        <f>SUM(B34:B42)</f>
        <v>0</v>
      </c>
      <c r="C33" s="16">
        <f>SUM(C34:C42)</f>
        <v>0</v>
      </c>
      <c r="D33" s="16">
        <f t="shared" si="0"/>
        <v>0</v>
      </c>
      <c r="E33" s="16">
        <f>SUM(E34:E42)</f>
        <v>0</v>
      </c>
      <c r="F33" s="16">
        <f>SUM(F34:F42)</f>
        <v>0</v>
      </c>
      <c r="G33" s="16">
        <f t="shared" si="1"/>
        <v>0</v>
      </c>
      <c r="H33" s="23">
        <v>0</v>
      </c>
    </row>
    <row r="34" spans="1:8" x14ac:dyDescent="0.2">
      <c r="A34" s="24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92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131</v>
      </c>
      <c r="B43" s="16">
        <f>SUM(B44:B52)</f>
        <v>24040</v>
      </c>
      <c r="C43" s="16">
        <f>SUM(C44:C52)</f>
        <v>0</v>
      </c>
      <c r="D43" s="16">
        <f t="shared" si="0"/>
        <v>24040</v>
      </c>
      <c r="E43" s="16">
        <f>SUM(E44:E52)</f>
        <v>20000</v>
      </c>
      <c r="F43" s="16">
        <f>SUM(F44:F52)</f>
        <v>20000</v>
      </c>
      <c r="G43" s="16">
        <f t="shared" si="1"/>
        <v>4040</v>
      </c>
      <c r="H43" s="23">
        <v>0</v>
      </c>
    </row>
    <row r="44" spans="1:8" x14ac:dyDescent="0.2">
      <c r="A44" s="5" t="s">
        <v>96</v>
      </c>
      <c r="B44" s="6">
        <v>24040</v>
      </c>
      <c r="C44" s="6">
        <v>0</v>
      </c>
      <c r="D44" s="6">
        <f t="shared" si="0"/>
        <v>24040</v>
      </c>
      <c r="E44" s="6">
        <v>20000</v>
      </c>
      <c r="F44" s="6">
        <v>20000</v>
      </c>
      <c r="G44" s="6">
        <f t="shared" si="1"/>
        <v>4040</v>
      </c>
      <c r="H44" s="11">
        <v>5100</v>
      </c>
    </row>
    <row r="45" spans="1:8" x14ac:dyDescent="0.2">
      <c r="A45" s="24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101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65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132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133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66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121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55</v>
      </c>
      <c r="B77" s="18">
        <f t="shared" ref="B77:G77" si="4">SUM(B5+B13+B23+B33+B43+B53+B57+B65+B69)</f>
        <v>2030725.5100000002</v>
      </c>
      <c r="C77" s="18">
        <f t="shared" si="4"/>
        <v>0</v>
      </c>
      <c r="D77" s="18">
        <f t="shared" si="4"/>
        <v>2030725.5100000002</v>
      </c>
      <c r="E77" s="18">
        <f t="shared" si="4"/>
        <v>824045.15</v>
      </c>
      <c r="F77" s="18">
        <f t="shared" si="4"/>
        <v>719893.64000000013</v>
      </c>
      <c r="G77" s="18">
        <f t="shared" si="4"/>
        <v>1206680.3600000001</v>
      </c>
      <c r="H77" s="31"/>
    </row>
    <row r="78" spans="1:8" x14ac:dyDescent="0.2">
      <c r="H78" s="31"/>
    </row>
    <row r="79" spans="1:8" x14ac:dyDescent="0.2">
      <c r="A79" s="1" t="s">
        <v>125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22" sqref="A2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136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8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7" t="s">
        <v>0</v>
      </c>
      <c r="B5" s="19">
        <v>2006685.51</v>
      </c>
      <c r="C5" s="19">
        <v>0</v>
      </c>
      <c r="D5" s="19">
        <f>B5+C5</f>
        <v>2006685.51</v>
      </c>
      <c r="E5" s="19">
        <v>804045.15</v>
      </c>
      <c r="F5" s="19">
        <v>699893.64</v>
      </c>
      <c r="G5" s="19">
        <f>D5-E5</f>
        <v>1202640.3599999999</v>
      </c>
    </row>
    <row r="6" spans="1:7" x14ac:dyDescent="0.2">
      <c r="A6" s="7" t="s">
        <v>1</v>
      </c>
      <c r="B6" s="19">
        <v>24040</v>
      </c>
      <c r="C6" s="19">
        <v>0</v>
      </c>
      <c r="D6" s="19">
        <f>B6+C6</f>
        <v>24040</v>
      </c>
      <c r="E6" s="19">
        <v>20000</v>
      </c>
      <c r="F6" s="19">
        <v>20000</v>
      </c>
      <c r="G6" s="19">
        <f>D6-E6</f>
        <v>4040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55</v>
      </c>
      <c r="B10" s="18">
        <f t="shared" ref="B10:G10" si="0">SUM(B5+B6+B7+B8+B9)</f>
        <v>2030725.51</v>
      </c>
      <c r="C10" s="18">
        <f t="shared" si="0"/>
        <v>0</v>
      </c>
      <c r="D10" s="18">
        <f t="shared" si="0"/>
        <v>2030725.51</v>
      </c>
      <c r="E10" s="18">
        <f t="shared" si="0"/>
        <v>824045.15</v>
      </c>
      <c r="F10" s="18">
        <f t="shared" si="0"/>
        <v>719893.64</v>
      </c>
      <c r="G10" s="18">
        <f t="shared" si="0"/>
        <v>1206680.3599999999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opLeftCell="A8" workbookViewId="0">
      <selection activeCell="A37" sqref="A3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4" t="s">
        <v>138</v>
      </c>
      <c r="B1" s="32"/>
      <c r="C1" s="32"/>
      <c r="D1" s="32"/>
      <c r="E1" s="32"/>
      <c r="F1" s="32"/>
      <c r="G1" s="33"/>
    </row>
    <row r="2" spans="1:7" x14ac:dyDescent="0.2">
      <c r="A2" s="37" t="s">
        <v>56</v>
      </c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8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137</v>
      </c>
      <c r="B6" s="6">
        <v>2030725.51</v>
      </c>
      <c r="C6" s="6">
        <v>0</v>
      </c>
      <c r="D6" s="6">
        <f>B6+C6</f>
        <v>2030725.51</v>
      </c>
      <c r="E6" s="6">
        <v>824045.15</v>
      </c>
      <c r="F6" s="6">
        <v>719893.64</v>
      </c>
      <c r="G6" s="6">
        <f>D6-E6</f>
        <v>1206680.3599999999</v>
      </c>
    </row>
    <row r="7" spans="1:7" x14ac:dyDescent="0.2">
      <c r="A7" s="27" t="s">
        <v>50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27" t="s">
        <v>51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7" t="s">
        <v>52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7" t="s">
        <v>127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55</v>
      </c>
      <c r="B14" s="21">
        <f t="shared" ref="B14:G14" si="2">SUM(B6:B13)</f>
        <v>2030725.51</v>
      </c>
      <c r="C14" s="21">
        <f t="shared" si="2"/>
        <v>0</v>
      </c>
      <c r="D14" s="21">
        <f t="shared" si="2"/>
        <v>2030725.51</v>
      </c>
      <c r="E14" s="21">
        <f t="shared" si="2"/>
        <v>824045.15</v>
      </c>
      <c r="F14" s="21">
        <f t="shared" si="2"/>
        <v>719893.64</v>
      </c>
      <c r="G14" s="21">
        <f t="shared" si="2"/>
        <v>1206680.3599999999</v>
      </c>
    </row>
    <row r="17" spans="1:7" ht="45" customHeight="1" x14ac:dyDescent="0.2">
      <c r="A17" s="34" t="s">
        <v>139</v>
      </c>
      <c r="B17" s="32"/>
      <c r="C17" s="32"/>
      <c r="D17" s="32"/>
      <c r="E17" s="32"/>
      <c r="F17" s="32"/>
      <c r="G17" s="33"/>
    </row>
    <row r="18" spans="1:7" x14ac:dyDescent="0.2">
      <c r="A18" s="37" t="s">
        <v>56</v>
      </c>
      <c r="B18" s="34" t="s">
        <v>62</v>
      </c>
      <c r="C18" s="32"/>
      <c r="D18" s="32"/>
      <c r="E18" s="32"/>
      <c r="F18" s="33"/>
      <c r="G18" s="35" t="s">
        <v>61</v>
      </c>
    </row>
    <row r="19" spans="1:7" ht="20.399999999999999" x14ac:dyDescent="0.2">
      <c r="A19" s="38"/>
      <c r="B19" s="3" t="s">
        <v>57</v>
      </c>
      <c r="C19" s="3" t="s">
        <v>122</v>
      </c>
      <c r="D19" s="3" t="s">
        <v>58</v>
      </c>
      <c r="E19" s="3" t="s">
        <v>59</v>
      </c>
      <c r="F19" s="3" t="s">
        <v>60</v>
      </c>
      <c r="G19" s="36"/>
    </row>
    <row r="20" spans="1:7" x14ac:dyDescent="0.2">
      <c r="A20" s="39"/>
      <c r="B20" s="4">
        <v>1</v>
      </c>
      <c r="C20" s="4">
        <v>2</v>
      </c>
      <c r="D20" s="4" t="s">
        <v>123</v>
      </c>
      <c r="E20" s="4">
        <v>4</v>
      </c>
      <c r="F20" s="4">
        <v>5</v>
      </c>
      <c r="G20" s="4" t="s">
        <v>124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126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55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34" t="s">
        <v>140</v>
      </c>
      <c r="B28" s="32"/>
      <c r="C28" s="32"/>
      <c r="D28" s="32"/>
      <c r="E28" s="32"/>
      <c r="F28" s="32"/>
      <c r="G28" s="33"/>
    </row>
    <row r="29" spans="1:7" x14ac:dyDescent="0.2">
      <c r="A29" s="37" t="s">
        <v>56</v>
      </c>
      <c r="B29" s="34" t="s">
        <v>62</v>
      </c>
      <c r="C29" s="32"/>
      <c r="D29" s="32"/>
      <c r="E29" s="32"/>
      <c r="F29" s="33"/>
      <c r="G29" s="35" t="s">
        <v>61</v>
      </c>
    </row>
    <row r="30" spans="1:7" ht="20.399999999999999" x14ac:dyDescent="0.2">
      <c r="A30" s="38"/>
      <c r="B30" s="3" t="s">
        <v>57</v>
      </c>
      <c r="C30" s="3" t="s">
        <v>122</v>
      </c>
      <c r="D30" s="3" t="s">
        <v>58</v>
      </c>
      <c r="E30" s="3" t="s">
        <v>59</v>
      </c>
      <c r="F30" s="3" t="s">
        <v>60</v>
      </c>
      <c r="G30" s="36"/>
    </row>
    <row r="31" spans="1:7" x14ac:dyDescent="0.2">
      <c r="A31" s="39"/>
      <c r="B31" s="4">
        <v>1</v>
      </c>
      <c r="C31" s="4">
        <v>2</v>
      </c>
      <c r="D31" s="4" t="s">
        <v>123</v>
      </c>
      <c r="E31" s="4">
        <v>4</v>
      </c>
      <c r="F31" s="4">
        <v>5</v>
      </c>
      <c r="G31" s="4" t="s">
        <v>124</v>
      </c>
    </row>
    <row r="32" spans="1:7" x14ac:dyDescent="0.2">
      <c r="A32" s="29" t="s">
        <v>12</v>
      </c>
      <c r="B32" s="6">
        <v>2030725.51</v>
      </c>
      <c r="C32" s="6">
        <v>0</v>
      </c>
      <c r="D32" s="6">
        <f t="shared" ref="D32:D38" si="6">B32+C32</f>
        <v>2030725.51</v>
      </c>
      <c r="E32" s="6">
        <v>824045.15</v>
      </c>
      <c r="F32" s="6">
        <v>719893.64</v>
      </c>
      <c r="G32" s="6">
        <f t="shared" ref="G32:G38" si="7">D32-E32</f>
        <v>1206680.3599999999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ht="20.399999999999999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134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55</v>
      </c>
      <c r="B39" s="21">
        <f t="shared" ref="B39:G39" si="8">SUM(B32:B38)</f>
        <v>2030725.51</v>
      </c>
      <c r="C39" s="21">
        <f t="shared" si="8"/>
        <v>0</v>
      </c>
      <c r="D39" s="21">
        <f t="shared" si="8"/>
        <v>2030725.51</v>
      </c>
      <c r="E39" s="21">
        <f t="shared" si="8"/>
        <v>824045.15</v>
      </c>
      <c r="F39" s="21">
        <f t="shared" si="8"/>
        <v>719893.64</v>
      </c>
      <c r="G39" s="21">
        <f t="shared" si="8"/>
        <v>1206680.3599999999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9:F29"/>
    <mergeCell ref="G29:G30"/>
    <mergeCell ref="B18:F18"/>
    <mergeCell ref="G18:G19"/>
    <mergeCell ref="A28:G28"/>
    <mergeCell ref="A18:A20"/>
    <mergeCell ref="A29:A31"/>
    <mergeCell ref="B2:F2"/>
    <mergeCell ref="G2:G3"/>
    <mergeCell ref="A1:G1"/>
    <mergeCell ref="A17:G1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workbookViewId="0">
      <selection activeCell="A40" sqref="A40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4" t="s">
        <v>141</v>
      </c>
      <c r="B1" s="32"/>
      <c r="C1" s="32"/>
      <c r="D1" s="32"/>
      <c r="E1" s="32"/>
      <c r="F1" s="32"/>
      <c r="G1" s="33"/>
    </row>
    <row r="2" spans="1:7" x14ac:dyDescent="0.2">
      <c r="A2" s="37" t="s">
        <v>56</v>
      </c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8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10" t="s">
        <v>15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128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2030725.51</v>
      </c>
      <c r="C14" s="16">
        <f t="shared" si="3"/>
        <v>0</v>
      </c>
      <c r="D14" s="16">
        <f t="shared" si="3"/>
        <v>2030725.51</v>
      </c>
      <c r="E14" s="16">
        <f t="shared" si="3"/>
        <v>824045.15</v>
      </c>
      <c r="F14" s="16">
        <f t="shared" si="3"/>
        <v>719893.64</v>
      </c>
      <c r="G14" s="16">
        <f t="shared" si="3"/>
        <v>1206680.3599999999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6">
        <f t="shared" si="4"/>
        <v>0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2030725.51</v>
      </c>
      <c r="C18" s="6">
        <v>0</v>
      </c>
      <c r="D18" s="6">
        <f t="shared" si="5"/>
        <v>2030725.51</v>
      </c>
      <c r="E18" s="6">
        <v>824045.15</v>
      </c>
      <c r="F18" s="6">
        <v>719893.64</v>
      </c>
      <c r="G18" s="6">
        <f t="shared" si="4"/>
        <v>1206680.3599999999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55</v>
      </c>
      <c r="B37" s="21">
        <f t="shared" ref="B37:G37" si="12">SUM(B32+B22+B14+B5)</f>
        <v>2030725.51</v>
      </c>
      <c r="C37" s="21">
        <f t="shared" si="12"/>
        <v>0</v>
      </c>
      <c r="D37" s="21">
        <f t="shared" si="12"/>
        <v>2030725.51</v>
      </c>
      <c r="E37" s="21">
        <f t="shared" si="12"/>
        <v>824045.15</v>
      </c>
      <c r="F37" s="21">
        <f t="shared" si="12"/>
        <v>719893.64</v>
      </c>
      <c r="G37" s="21">
        <f t="shared" si="12"/>
        <v>1206680.3599999999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125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2023-07-25T16:19:21Z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