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8_{6C667099-5FE0-41D5-9FFF-277A363E185B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<sst xmlns="http://schemas.openxmlformats.org/spreadsheetml/2006/main" count="854" uniqueCount="598">
  <si>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</si>
  <si>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</si>
  <si>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</si>
  <si>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</si>
  <si>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</si>
  <si>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</si>
  <si>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</si>
  <si>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</si>
  <si>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</si>
  <si>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</si>
  <si>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</si>
  <si>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</si>
  <si>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</si>
  <si>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</si>
  <si>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</si>
  <si>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</si>
  <si>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</si>
  <si>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</si>
  <si>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</si>
  <si>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</si>
  <si>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</si>
  <si>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</si>
  <si>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</si>
  <si>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</si>
  <si>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</si>
  <si>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</si>
  <si>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</si>
  <si>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</si>
  <si>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</si>
  <si>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</si>
  <si>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</si>
  <si>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</si>
  <si>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</si>
  <si>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</si>
  <si>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</si>
  <si>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</si>
  <si>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</si>
  <si>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</si>
  <si>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</si>
  <si>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</si>
  <si>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</si>
  <si>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</si>
  <si>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</si>
  <si>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</si>
  <si>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</si>
  <si>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</si>
  <si>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</si>
  <si>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</si>
  <si>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</si>
  <si>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</si>
  <si>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</si>
  <si>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</si>
  <si>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</si>
  <si>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</si>
  <si>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</si>
  <si>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</si>
  <si>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</si>
  <si>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</si>
  <si>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</si>
  <si>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</si>
  <si>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</si>
  <si>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</si>
  <si>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</si>
  <si>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</si>
  <si>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</si>
  <si>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</si>
  <si>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</si>
  <si>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</si>
  <si>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</si>
  <si>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</si>
  <si>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</si>
  <si>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</si>
  <si>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</si>
  <si>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</si>
  <si>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</si>
  <si>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</si>
  <si>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</si>
  <si>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</si>
  <si>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</si>
  <si>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</si>
  <si>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</si>
  <si>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</si>
  <si>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</si>
  <si>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</si>
  <si>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</si>
  <si>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</si>
  <si>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</si>
  <si>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</si>
  <si>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</si>
  <si>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</si>
  <si>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</si>
  <si>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</si>
  <si>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</si>
  <si>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</si>
  <si>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</si>
  <si>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</si>
  <si>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</si>
  <si>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</si>
  <si>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</si>
  <si>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</si>
  <si>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</si>
  <si>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</si>
  <si>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</si>
  <si>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</si>
  <si>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</si>
  <si>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</si>
  <si>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</si>
  <si>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</si>
  <si>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</si>
  <si>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</si>
  <si>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</si>
  <si>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</si>
  <si>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</si>
  <si>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</si>
  <si>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</si>
  <si>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</si>
  <si>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</si>
  <si>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</si>
  <si>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</si>
  <si>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</si>
  <si>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</si>
  <si>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</si>
  <si>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</si>
  <si>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</si>
  <si>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</si>
  <si>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</si>
  <si>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</si>
  <si>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</si>
  <si>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</si>
  <si>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</si>
  <si>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</si>
  <si>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</si>
  <si>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</si>
  <si>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</si>
  <si>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</si>
  <si>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</si>
  <si>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</si>
  <si>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</si>
  <si>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</si>
  <si>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</si>
  <si>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</si>
  <si>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</si>
  <si>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</si>
  <si>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</si>
  <si>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</si>
  <si>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</si>
  <si>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</si>
  <si>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</si>
  <si>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</si>
  <si>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</si>
  <si>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</si>
  <si>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</si>
  <si>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</si>
  <si>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</si>
  <si>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</si>
  <si>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</si>
  <si>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</si>
  <si>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</si>
  <si>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</si>
  <si>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</si>
  <si>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</si>
  <si>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</si>
  <si>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</si>
  <si>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</si>
  <si>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</si>
  <si>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</si>
  <si>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</si>
  <si>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</si>
  <si>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</si>
  <si>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</si>
  <si>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</si>
  <si>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</si>
  <si>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</si>
  <si>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</si>
  <si>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</si>
  <si>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</si>
  <si>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</si>
  <si>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</si>
  <si>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</si>
  <si>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</si>
  <si>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</si>
  <si>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</si>
  <si>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</si>
  <si>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</si>
  <si>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</si>
  <si>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</si>
  <si>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</si>
  <si>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</si>
  <si>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</si>
  <si>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</si>
  <si>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</si>
  <si>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</si>
  <si>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</si>
  <si>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</si>
  <si>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</si>
  <si>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</si>
  <si>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</si>
  <si>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</si>
  <si>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</si>
  <si>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</si>
  <si>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</si>
  <si>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</si>
  <si>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</si>
  <si>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</si>
  <si>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</si>
  <si>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</si>
  <si>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</si>
  <si>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</si>
  <si>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</si>
  <si>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</si>
  <si>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</si>
  <si>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</si>
  <si>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</si>
  <si>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</si>
  <si>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</si>
  <si>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</si>
  <si>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</si>
  <si>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</si>
  <si>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</si>
  <si>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</si>
  <si>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</si>
  <si>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</si>
  <si>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</si>
  <si>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</si>
  <si>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</si>
  <si>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</si>
  <si>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</si>
  <si>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</si>
  <si>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</si>
  <si>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</si>
  <si>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</si>
  <si>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</si>
  <si>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</si>
  <si>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</si>
  <si>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</si>
  <si>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</si>
  <si>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</si>
  <si>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</si>
  <si>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</si>
  <si>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</si>
  <si>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</si>
  <si>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</si>
  <si>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</si>
  <si>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</si>
  <si>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</si>
  <si>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</si>
  <si>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</si>
  <si>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</si>
  <si>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</si>
  <si>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</si>
  <si>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</si>
  <si>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</si>
  <si>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</si>
  <si>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</si>
  <si>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</si>
  <si>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</si>
  <si>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</si>
  <si>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</si>
  <si>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</si>
  <si>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</si>
  <si>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</si>
  <si>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</si>
  <si>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</si>
  <si>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</si>
  <si>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</si>
  <si>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</si>
  <si>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</si>
  <si>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</si>
  <si>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</si>
  <si>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</si>
  <si>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</si>
  <si>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</si>
  <si>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</si>
  <si>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</si>
  <si>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</si>
  <si>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</si>
  <si>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</si>
  <si>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</si>
  <si>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</si>
  <si>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</si>
  <si>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</si>
  <si>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</si>
  <si>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</si>
  <si>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</si>
  <si>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</si>
  <si>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</si>
  <si>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</si>
  <si>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</si>
  <si>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</si>
  <si>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</si>
  <si>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</si>
  <si>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</si>
  <si>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</si>
  <si>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</si>
  <si>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</si>
  <si>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</si>
  <si>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</si>
  <si>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</si>
  <si>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</si>
  <si>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</si>
  <si>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</si>
  <si>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</si>
  <si>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</si>
  <si>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</si>
  <si>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</si>
  <si>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</si>
  <si>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</si>
  <si>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</si>
  <si>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</si>
  <si>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</si>
  <si>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</si>
  <si>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</si>
  <si>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</si>
  <si>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</si>
  <si>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</si>
  <si>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</si>
  <si>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</si>
  <si>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</si>
  <si>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</si>
  <si>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</si>
  <si>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</si>
  <si>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</si>
  <si>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</si>
  <si>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</si>
  <si>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</si>
  <si>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</si>
  <si>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</si>
  <si>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</si>
  <si>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</si>
  <si>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</si>
  <si>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</si>
  <si>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</si>
  <si>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</si>
  <si>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</si>
  <si>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</si>
  <si>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</si>
  <si>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</si>
  <si>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</si>
  <si>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</si>
  <si>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</si>
  <si>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</si>
  <si>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</si>
  <si>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</si>
  <si>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</si>
  <si>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</si>
  <si>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</si>
  <si>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</si>
  <si>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</si>
  <si>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</si>
  <si>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</si>
  <si>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</si>
  <si>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</si>
  <si>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</si>
  <si>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</si>
  <si>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</si>
  <si>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</si>
  <si>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</si>
  <si>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</si>
  <si>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</si>
  <si>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</si>
  <si>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</si>
  <si>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</si>
  <si>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</si>
  <si>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</si>
  <si>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</si>
  <si>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</si>
  <si>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</si>
  <si>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</si>
  <si>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</si>
  <si>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</si>
  <si>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</si>
  <si>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</si>
  <si>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</si>
  <si>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</si>
  <si>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</si>
  <si>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</si>
  <si>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</si>
  <si>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</si>
  <si>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</si>
  <si>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</si>
  <si>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</si>
  <si>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</si>
  <si>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</si>
  <si>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</si>
  <si>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</si>
  <si>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</si>
  <si>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</si>
  <si>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</si>
  <si>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</si>
  <si>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</si>
  <si>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</si>
  <si>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</si>
  <si>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</si>
  <si>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</si>
  <si>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</si>
  <si>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</si>
  <si>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</si>
  <si>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</si>
  <si>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</si>
  <si>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</si>
  <si>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</si>
  <si>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</si>
  <si>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</si>
  <si>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</si>
  <si>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</si>
  <si>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</si>
  <si>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</si>
  <si>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</si>
  <si>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</si>
  <si>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</si>
  <si>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</si>
  <si>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</si>
  <si>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</si>
  <si>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</si>
  <si>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</si>
  <si>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</si>
  <si>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</si>
  <si>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</si>
  <si>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</si>
  <si>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</si>
  <si>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</si>
  <si>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</si>
  <si>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</si>
  <si>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</si>
  <si>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</si>
  <si>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</si>
  <si>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</si>
  <si>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</si>
  <si>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</si>
  <si>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</si>
  <si>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</si>
  <si>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</si>
  <si>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</si>
  <si>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</si>
  <si>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</si>
  <si>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</si>
  <si>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</si>
  <si>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</si>
  <si>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</si>
  <si>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</si>
  <si>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</si>
  <si>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</si>
  <si>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</si>
  <si>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</si>
  <si>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</si>
  <si>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</si>
  <si>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</si>
  <si>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</si>
  <si>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</si>
  <si>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</si>
  <si>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</si>
  <si>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</si>
  <si>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</si>
  <si>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</si>
  <si>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</si>
  <si>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</si>
  <si>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</si>
  <si>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</si>
  <si>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</si>
  <si>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</si>
  <si>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</si>
  <si>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</si>
  <si>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</si>
  <si>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</si>
  <si>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</si>
  <si>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</si>
  <si>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</si>
  <si>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</si>
  <si>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</si>
  <si>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</si>
  <si>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</si>
  <si>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</si>
  <si>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</si>
  <si>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</si>
  <si>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</si>
  <si>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</si>
  <si>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</si>
  <si>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</si>
  <si>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</si>
  <si>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</si>
  <si>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</si>
  <si>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</si>
  <si>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</si>
  <si>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</si>
  <si>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</si>
  <si>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</si>
  <si>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</si>
  <si>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</si>
  <si>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</si>
  <si>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</si>
  <si>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</si>
  <si>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</si>
  <si>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</si>
  <si>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</si>
  <si>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</si>
  <si>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</si>
  <si>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</si>
  <si>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</si>
  <si>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</si>
  <si>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</si>
  <si>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</si>
  <si>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</si>
  <si>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</si>
  <si>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</si>
  <si>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</si>
  <si>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</si>
  <si>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</si>
  <si>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</si>
  <si>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</si>
  <si>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</si>
  <si>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</si>
  <si>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</si>
  <si>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</si>
  <si>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</si>
  <si>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</si>
  <si>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</si>
  <si>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</si>
  <si>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</si>
  <si>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</si>
  <si>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</si>
  <si>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</si>
  <si>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</si>
  <si>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</si>
  <si>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</si>
  <si>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</si>
  <si>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</si>
  <si>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</si>
  <si>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</si>
  <si>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</si>
  <si>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</si>
  <si>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</si>
  <si>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</si>
  <si>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</si>
  <si>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</si>
  <si>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</si>
  <si>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</si>
  <si>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</si>
  <si>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</si>
  <si>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</si>
  <si>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</si>
  <si>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</si>
  <si>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</si>
  <si>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</si>
  <si>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</si>
  <si>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</si>
  <si>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</si>
  <si>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</si>
  <si>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</si>
  <si>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</si>
  <si>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</si>
  <si>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</si>
  <si>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</si>
  <si>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</si>
  <si>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</si>
  <si>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</si>
  <si>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</si>
  <si>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</si>
  <si>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</si>
  <si>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</si>
  <si>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</si>
  <si>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</si>
  <si>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</si>
  <si>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</si>
  <si>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</si>
  <si>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</si>
  <si>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</si>
  <si>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</si>
  <si>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</si>
  <si>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</si>
  <si>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</si>
  <si>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</si>
  <si>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</si>
  <si>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</si>
  <si>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</si>
  <si>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</si>
  <si>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</si>
  <si>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</si>
  <si>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</si>
  <si>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</si>
  <si>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</si>
  <si>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</si>
  <si>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</si>
  <si>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</si>
  <si>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</si>
  <si>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</si>
  <si>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</si>
  <si>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</si>
  <si>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</si>
  <si>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</si>
  <si>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</si>
  <si>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</si>
  <si>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</si>
  <si>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</si>
  <si>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</si>
  <si>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</si>
  <si>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</si>
  <si>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Santiago Maravatío,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</si>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</sst>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24" sqref="E2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2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2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2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4854899.9400000004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119761.75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119761.75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119761.75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4735138.1900000004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4735138.1900000004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4735138.1900000004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4872621.42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4675159.67</v>
      </c>
      <c r="D95" s="112">
        <f>C95/$C$94</f>
        <v>0.95947525305587977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3658076.2399999998</v>
      </c>
      <c r="D96" s="112">
        <f t="shared" ref="D96:D159" si="0">C96/$C$94</f>
        <v>0.75074091021830291</v>
      </c>
      <c r="E96" s="41"/>
    </row>
    <row r="97" spans="1:5" x14ac:dyDescent="0.2">
      <c r="A97" s="43">
        <v>5111</v>
      </c>
      <c r="B97" s="41" t="s">
        <v>280</v>
      </c>
      <c r="C97" s="142">
        <v>3525963.78</v>
      </c>
      <c r="D97" s="44">
        <f t="shared" si="0"/>
        <v>0.72362768950763257</v>
      </c>
      <c r="E97" s="41"/>
    </row>
    <row r="98" spans="1:5" x14ac:dyDescent="0.2">
      <c r="A98" s="43">
        <v>5112</v>
      </c>
      <c r="B98" s="41" t="s">
        <v>281</v>
      </c>
      <c r="C98" s="142">
        <v>94500</v>
      </c>
      <c r="D98" s="44">
        <f t="shared" si="0"/>
        <v>1.9394078023816593E-2</v>
      </c>
      <c r="E98" s="41"/>
    </row>
    <row r="99" spans="1:5" x14ac:dyDescent="0.2">
      <c r="A99" s="43">
        <v>5113</v>
      </c>
      <c r="B99" s="41" t="s">
        <v>282</v>
      </c>
      <c r="C99" s="142">
        <v>37612.46</v>
      </c>
      <c r="D99" s="44">
        <f t="shared" si="0"/>
        <v>7.7191426868537631E-3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360554.72</v>
      </c>
      <c r="D103" s="112">
        <f t="shared" si="0"/>
        <v>7.3996046259633269E-2</v>
      </c>
      <c r="E103" s="41"/>
    </row>
    <row r="104" spans="1:5" x14ac:dyDescent="0.2">
      <c r="A104" s="43">
        <v>5121</v>
      </c>
      <c r="B104" s="41" t="s">
        <v>287</v>
      </c>
      <c r="C104" s="142">
        <v>86186.45</v>
      </c>
      <c r="D104" s="44">
        <f t="shared" si="0"/>
        <v>1.768790196715098E-2</v>
      </c>
      <c r="E104" s="41"/>
    </row>
    <row r="105" spans="1:5" x14ac:dyDescent="0.2">
      <c r="A105" s="43">
        <v>5122</v>
      </c>
      <c r="B105" s="41" t="s">
        <v>288</v>
      </c>
      <c r="C105" s="142">
        <v>14865.62</v>
      </c>
      <c r="D105" s="44">
        <f t="shared" si="0"/>
        <v>3.0508464989672849E-3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10663.84</v>
      </c>
      <c r="D107" s="44">
        <f t="shared" si="0"/>
        <v>2.1885221692433477E-3</v>
      </c>
      <c r="E107" s="41"/>
    </row>
    <row r="108" spans="1:5" x14ac:dyDescent="0.2">
      <c r="A108" s="43">
        <v>5125</v>
      </c>
      <c r="B108" s="41" t="s">
        <v>291</v>
      </c>
      <c r="C108" s="142">
        <v>2757</v>
      </c>
      <c r="D108" s="44">
        <f t="shared" si="0"/>
        <v>5.6581453028214121E-4</v>
      </c>
      <c r="E108" s="41"/>
    </row>
    <row r="109" spans="1:5" x14ac:dyDescent="0.2">
      <c r="A109" s="43">
        <v>5126</v>
      </c>
      <c r="B109" s="41" t="s">
        <v>292</v>
      </c>
      <c r="C109" s="142">
        <v>107900.37</v>
      </c>
      <c r="D109" s="44">
        <f t="shared" si="0"/>
        <v>2.2144213699245283E-2</v>
      </c>
      <c r="E109" s="41"/>
    </row>
    <row r="110" spans="1:5" x14ac:dyDescent="0.2">
      <c r="A110" s="43">
        <v>5127</v>
      </c>
      <c r="B110" s="41" t="s">
        <v>293</v>
      </c>
      <c r="C110" s="142">
        <v>43743.6</v>
      </c>
      <c r="D110" s="44">
        <f t="shared" si="0"/>
        <v>8.977426364472206E-3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94437.84</v>
      </c>
      <c r="D112" s="44">
        <f t="shared" si="0"/>
        <v>1.9381321030272038E-2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656528.71</v>
      </c>
      <c r="D113" s="112">
        <f t="shared" si="0"/>
        <v>0.13473829657794345</v>
      </c>
      <c r="E113" s="41"/>
    </row>
    <row r="114" spans="1:5" x14ac:dyDescent="0.2">
      <c r="A114" s="43">
        <v>5131</v>
      </c>
      <c r="B114" s="41" t="s">
        <v>297</v>
      </c>
      <c r="C114" s="142">
        <v>32664</v>
      </c>
      <c r="D114" s="44">
        <f t="shared" si="0"/>
        <v>6.7035784610576209E-3</v>
      </c>
      <c r="E114" s="41"/>
    </row>
    <row r="115" spans="1:5" x14ac:dyDescent="0.2">
      <c r="A115" s="43">
        <v>5132</v>
      </c>
      <c r="B115" s="41" t="s">
        <v>298</v>
      </c>
      <c r="C115" s="142">
        <v>11500</v>
      </c>
      <c r="D115" s="44">
        <f t="shared" si="0"/>
        <v>2.3601258970782097E-3</v>
      </c>
      <c r="E115" s="41"/>
    </row>
    <row r="116" spans="1:5" x14ac:dyDescent="0.2">
      <c r="A116" s="43">
        <v>5133</v>
      </c>
      <c r="B116" s="41" t="s">
        <v>299</v>
      </c>
      <c r="C116" s="142">
        <v>600</v>
      </c>
      <c r="D116" s="44">
        <f t="shared" si="0"/>
        <v>1.2313700332581965E-4</v>
      </c>
      <c r="E116" s="41"/>
    </row>
    <row r="117" spans="1:5" x14ac:dyDescent="0.2">
      <c r="A117" s="43">
        <v>5134</v>
      </c>
      <c r="B117" s="41" t="s">
        <v>300</v>
      </c>
      <c r="C117" s="142">
        <v>3825.68</v>
      </c>
      <c r="D117" s="44">
        <f t="shared" si="0"/>
        <v>7.8513795147253606E-4</v>
      </c>
      <c r="E117" s="41"/>
    </row>
    <row r="118" spans="1:5" x14ac:dyDescent="0.2">
      <c r="A118" s="43">
        <v>5135</v>
      </c>
      <c r="B118" s="41" t="s">
        <v>301</v>
      </c>
      <c r="C118" s="142">
        <v>301751.96000000002</v>
      </c>
      <c r="D118" s="44">
        <f t="shared" si="0"/>
        <v>6.1928053503487665E-2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3095</v>
      </c>
      <c r="D120" s="44">
        <f t="shared" si="0"/>
        <v>6.3518170882235299E-4</v>
      </c>
      <c r="E120" s="41"/>
    </row>
    <row r="121" spans="1:5" x14ac:dyDescent="0.2">
      <c r="A121" s="43">
        <v>5138</v>
      </c>
      <c r="B121" s="41" t="s">
        <v>304</v>
      </c>
      <c r="C121" s="142">
        <v>182113.98</v>
      </c>
      <c r="D121" s="44">
        <f t="shared" si="0"/>
        <v>3.7374949601563755E-2</v>
      </c>
      <c r="E121" s="41"/>
    </row>
    <row r="122" spans="1:5" x14ac:dyDescent="0.2">
      <c r="A122" s="43">
        <v>5139</v>
      </c>
      <c r="B122" s="41" t="s">
        <v>305</v>
      </c>
      <c r="C122" s="142">
        <v>120978.09</v>
      </c>
      <c r="D122" s="44">
        <f t="shared" si="0"/>
        <v>2.482813245113551E-2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197461.75</v>
      </c>
      <c r="D123" s="112">
        <f t="shared" si="0"/>
        <v>4.0524746944120275E-2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197461.75</v>
      </c>
      <c r="D133" s="112">
        <f t="shared" si="0"/>
        <v>4.0524746944120275E-2</v>
      </c>
      <c r="E133" s="41"/>
    </row>
    <row r="134" spans="1:5" x14ac:dyDescent="0.2">
      <c r="A134" s="43">
        <v>5241</v>
      </c>
      <c r="B134" s="41" t="s">
        <v>315</v>
      </c>
      <c r="C134" s="142">
        <v>197461.75</v>
      </c>
      <c r="D134" s="44">
        <f t="shared" si="0"/>
        <v>4.0524746944120275E-2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E168" sqref="E16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-16004.67</v>
      </c>
      <c r="D15" s="144">
        <v>-13592.75</v>
      </c>
      <c r="E15" s="144">
        <v>-12737.85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-480531.54</v>
      </c>
      <c r="D20" s="144">
        <v>-480531.54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25000</v>
      </c>
      <c r="D21" s="144">
        <v>25000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588760.35</v>
      </c>
      <c r="D23" s="144">
        <v>588760.35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1020.8</v>
      </c>
      <c r="D24" s="144">
        <v>1020.8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599126.67000000004</v>
      </c>
      <c r="D56" s="144">
        <f>SUM(D57:D63)</f>
        <v>0</v>
      </c>
      <c r="E56" s="144">
        <f>SUM(E57:E63)</f>
        <v>53255.71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599126.67000000004</v>
      </c>
      <c r="D59" s="144">
        <v>0</v>
      </c>
      <c r="E59" s="144">
        <v>53255.71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1657556.54</v>
      </c>
      <c r="D64" s="144">
        <f t="shared" ref="D64:E64" si="0">SUM(D65:D72)</f>
        <v>0</v>
      </c>
      <c r="E64" s="144">
        <f t="shared" si="0"/>
        <v>1026609.35</v>
      </c>
    </row>
    <row r="65" spans="1:9" x14ac:dyDescent="0.2">
      <c r="A65" s="16">
        <v>1241</v>
      </c>
      <c r="B65" s="14" t="s">
        <v>158</v>
      </c>
      <c r="C65" s="144">
        <v>923908.54</v>
      </c>
      <c r="D65" s="144">
        <v>0</v>
      </c>
      <c r="E65" s="144">
        <v>440902.22</v>
      </c>
    </row>
    <row r="66" spans="1:9" x14ac:dyDescent="0.2">
      <c r="A66" s="16">
        <v>1242</v>
      </c>
      <c r="B66" s="14" t="s">
        <v>159</v>
      </c>
      <c r="C66" s="144">
        <v>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109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709044</v>
      </c>
      <c r="D68" s="144">
        <v>0</v>
      </c>
      <c r="E68" s="144">
        <v>564039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24495</v>
      </c>
      <c r="D70" s="144">
        <v>0</v>
      </c>
      <c r="E70" s="144">
        <v>21668.13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26050</v>
      </c>
      <c r="D76" s="144">
        <f>SUM(D77:D81)</f>
        <v>0</v>
      </c>
      <c r="E76" s="144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26050</v>
      </c>
      <c r="D80" s="144">
        <v>0</v>
      </c>
      <c r="E80" s="144">
        <v>26050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196581.33</v>
      </c>
      <c r="D110" s="144">
        <f>SUM(D111:D119)</f>
        <v>196581.33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114568.05</v>
      </c>
      <c r="D111" s="144">
        <f>C111</f>
        <v>114568.05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23804.5</v>
      </c>
      <c r="D112" s="144">
        <f t="shared" ref="D112:D119" si="1">C112</f>
        <v>23804.5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-64568.28</v>
      </c>
      <c r="D117" s="144">
        <f t="shared" si="1"/>
        <v>-64568.28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122777.06</v>
      </c>
      <c r="D119" s="144">
        <f t="shared" si="1"/>
        <v>122777.06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185360.96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-17721.48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1346924.62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I71" sqref="I71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416082.34</v>
      </c>
      <c r="D10" s="147">
        <v>754963.04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416082.34</v>
      </c>
      <c r="D16" s="148">
        <f>SUM(D9:D15)</f>
        <v>754963.04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258499</v>
      </c>
      <c r="D29" s="148">
        <f>SUM(D30:D37)</f>
        <v>32999.99</v>
      </c>
    </row>
    <row r="30" spans="1:5" x14ac:dyDescent="0.2">
      <c r="A30" s="26">
        <v>1241</v>
      </c>
      <c r="B30" s="22" t="s">
        <v>158</v>
      </c>
      <c r="C30" s="147">
        <v>258499</v>
      </c>
      <c r="D30" s="147">
        <v>32999.99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258499</v>
      </c>
      <c r="D44" s="148">
        <f>D21+D29+D38</f>
        <v>32999.99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-17721.48</v>
      </c>
      <c r="D48" s="148">
        <v>-44437.09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107672.17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107672.17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107672.17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19970.89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87701.28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-17721.48</v>
      </c>
      <c r="D139" s="148">
        <f>D48+D49-D103-D106</f>
        <v>63235.08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596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4854899.9400000004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4854899.9400000004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6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596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2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5131120.42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258499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258499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4872621.42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8" zoomScale="78" workbookViewId="0">
      <selection activeCell="G11" sqref="G11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8694503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-3839603.06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-4854899.9400000004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-8694503</v>
      </c>
    </row>
    <row r="51" spans="1:3" x14ac:dyDescent="0.2">
      <c r="A51" s="22">
        <v>8220</v>
      </c>
      <c r="B51" s="103" t="s">
        <v>46</v>
      </c>
      <c r="C51" s="161">
        <v>2515589.87</v>
      </c>
    </row>
    <row r="52" spans="1:3" x14ac:dyDescent="0.2">
      <c r="A52" s="22">
        <v>8230</v>
      </c>
      <c r="B52" s="103" t="s">
        <v>594</v>
      </c>
      <c r="C52" s="161">
        <v>-250000</v>
      </c>
    </row>
    <row r="53" spans="1:3" x14ac:dyDescent="0.2">
      <c r="A53" s="22">
        <v>8240</v>
      </c>
      <c r="B53" s="103" t="s">
        <v>45</v>
      </c>
      <c r="C53" s="161">
        <v>1297792.71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5131120.42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2025-10-22T23:10:11Z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