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UBLICA ANUAL   2020\INFORMACION FINANCIERA TRIMESTRAL ANUAL 2020\DIGITALES ANUAL 2020\"/>
    </mc:Choice>
  </mc:AlternateContent>
  <xr:revisionPtr revIDLastSave="0" documentId="13_ncr:1_{C368E39E-8DAE-4CFA-B9EA-A032A70F6194}" xr6:coauthVersionLast="46" xr6:coauthVersionMax="46" xr10:uidLastSave="{00000000-0000-0000-0000-000000000000}"/>
  <bookViews>
    <workbookView xWindow="-120" yWindow="-120" windowWidth="29040" windowHeight="15990" tabRatio="863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ACT!$A$1:$E$223</definedName>
    <definedName name="_xlnm.Print_Area" localSheetId="10">Conciliacion_Eg!$A$1:$D$43</definedName>
    <definedName name="_xlnm.Print_Area" localSheetId="9">Conciliacion_Ig!$A$1:$D$23</definedName>
    <definedName name="_xlnm.Print_Area" localSheetId="7">EFE!$A$1:$E$81</definedName>
    <definedName name="_xlnm.Print_Area" localSheetId="1">ESF!$A$1:$I$150</definedName>
    <definedName name="_xlnm.Print_Area" localSheetId="11">Memoria!$A$1:$J$55</definedName>
    <definedName name="_xlnm.Print_Area" localSheetId="5">VHP!$A$1:$E$30</definedName>
  </definedNames>
  <calcPr calcId="191029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39" i="64" s="1"/>
  <c r="C15" i="63"/>
  <c r="C7" i="63"/>
  <c r="C20" i="63" l="1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<sst xmlns="http://schemas.openxmlformats.org/spreadsheetml/2006/main" count="896" uniqueCount="631">
  <si>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</si>
  <si>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</si>
  <si>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</si>
  <si>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</si>
  <si>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</si>
  <si>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</si>
  <si>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</si>
  <si>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</si>
  <si>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</si>
  <si>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</si>
  <si>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</si>
  <si>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</si>
  <si>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</si>
  <si>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</si>
  <si>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</si>
  <si>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</si>
  <si>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</si>
  <si>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</si>
  <si>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</si>
  <si>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</si>
  <si>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</si>
  <si>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</si>
  <si>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</si>
  <si>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</si>
  <si>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</si>
  <si>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</si>
  <si>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</si>
  <si>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</si>
  <si>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</si>
  <si>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</si>
  <si>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</si>
  <si>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</si>
  <si>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</si>
  <si>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</si>
  <si>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</si>
  <si>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</si>
  <si>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</si>
  <si>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</si>
  <si>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</si>
  <si>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</si>
  <si>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</si>
  <si>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</si>
  <si>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</si>
  <si>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</si>
  <si>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</si>
  <si>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</si>
  <si>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</si>
  <si>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</si>
  <si>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</si>
  <si>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</si>
  <si>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</si>
  <si>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</si>
  <si>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</si>
  <si>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</si>
  <si>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</si>
  <si>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</si>
  <si>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</si>
  <si>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</si>
  <si>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</si>
  <si>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</si>
  <si>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</si>
  <si>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</si>
  <si>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</si>
  <si>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</si>
  <si>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</si>
  <si>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</si>
  <si>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</si>
  <si>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</si>
  <si>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</si>
  <si>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</si>
  <si>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</si>
  <si>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</si>
  <si>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</si>
  <si>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</si>
  <si>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</si>
  <si>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</si>
  <si>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</si>
  <si>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</si>
  <si>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</si>
  <si>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</si>
  <si>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</si>
  <si>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</si>
  <si>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</si>
  <si>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</si>
  <si>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</si>
  <si>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</si>
  <si>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</si>
  <si>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</si>
  <si>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</si>
  <si>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</si>
  <si>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</si>
  <si>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</si>
  <si>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</si>
  <si>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</si>
  <si>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</si>
  <si>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</si>
  <si>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</si>
  <si>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</si>
  <si>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</si>
  <si>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</si>
  <si>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</si>
  <si>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</si>
  <si>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</si>
  <si>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</si>
  <si>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</si>
  <si>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</si>
  <si>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</si>
  <si>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</si>
  <si>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</si>
  <si>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</si>
  <si>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</si>
  <si>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</si>
  <si>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</si>
  <si>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</si>
  <si>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</si>
  <si>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</si>
  <si>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</si>
  <si>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</si>
  <si>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</si>
  <si>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</si>
  <si>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</si>
  <si>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</si>
  <si>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</si>
  <si>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</si>
  <si>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</si>
  <si>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</si>
  <si>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</si>
  <si>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</si>
  <si>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</si>
  <si>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</si>
  <si>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</si>
  <si>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</si>
  <si>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</si>
  <si>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</si>
  <si>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</si>
  <si>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</si>
  <si>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</si>
  <si>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</si>
  <si>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</si>
  <si>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</si>
  <si>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</si>
  <si>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</si>
  <si>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</si>
  <si>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</si>
  <si>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</si>
  <si>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</si>
  <si>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</si>
  <si>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</si>
  <si>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</si>
  <si>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</si>
  <si>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</si>
  <si>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</si>
  <si>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</si>
  <si>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</si>
  <si>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</si>
  <si>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</si>
  <si>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</si>
  <si>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</si>
  <si>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</si>
  <si>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</si>
  <si>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</si>
  <si>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</si>
  <si>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</si>
  <si>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</si>
  <si>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</si>
  <si>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</si>
  <si>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</si>
  <si>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</si>
  <si>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</si>
  <si>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</si>
  <si>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</si>
  <si>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</si>
  <si>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</si>
  <si>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</si>
  <si>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</si>
  <si>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</si>
  <si>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</si>
  <si>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</si>
  <si>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</si>
  <si>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</si>
  <si>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</si>
  <si>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</si>
  <si>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</si>
  <si>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</si>
  <si>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</si>
  <si>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</si>
  <si>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</si>
  <si>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</si>
  <si>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</si>
  <si>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</si>
  <si>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</si>
  <si>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</si>
  <si>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</si>
  <si>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</si>
  <si>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</si>
  <si>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</si>
  <si>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</si>
  <si>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</si>
  <si>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</si>
  <si>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</si>
  <si>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</si>
  <si>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</si>
  <si>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</si>
  <si>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</si>
  <si>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</si>
  <si>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</si>
  <si>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</si>
  <si>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</si>
  <si>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</si>
  <si>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</si>
  <si>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</si>
  <si>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</si>
  <si>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</si>
  <si>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</si>
  <si>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</si>
  <si>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</si>
  <si>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</si>
  <si>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</si>
  <si>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</si>
  <si>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</si>
  <si>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</si>
  <si>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</si>
  <si>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</si>
  <si>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</si>
  <si>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</si>
  <si>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</si>
  <si>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</si>
  <si>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</si>
  <si>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</si>
  <si>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</si>
  <si>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</si>
  <si>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</si>
  <si>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</si>
  <si>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</si>
  <si>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</si>
  <si>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</si>
  <si>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</si>
  <si>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</si>
  <si>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</si>
  <si>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</si>
  <si>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</si>
  <si>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</si>
  <si>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</si>
  <si>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</si>
  <si>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</si>
  <si>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</si>
  <si>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</si>
  <si>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</si>
  <si>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</si>
  <si>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</si>
  <si>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</si>
  <si>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</si>
  <si>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</si>
  <si>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</si>
  <si>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</si>
  <si>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</si>
  <si>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</si>
  <si>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</si>
  <si>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</si>
  <si>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</si>
  <si>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</si>
  <si>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</si>
  <si>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</si>
  <si>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</si>
  <si>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</si>
  <si>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</si>
  <si>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</si>
  <si>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</si>
  <si>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</si>
  <si>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</si>
  <si>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</si>
  <si>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</si>
  <si>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</si>
  <si>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</si>
  <si>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</si>
  <si>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</si>
  <si>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</si>
  <si>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</si>
  <si>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</si>
  <si>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</si>
  <si>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</si>
  <si>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</si>
  <si>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</si>
  <si>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</si>
  <si>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</si>
  <si>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</si>
  <si>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</si>
  <si>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</si>
  <si>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</si>
  <si>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</si>
  <si>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</si>
  <si>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</si>
  <si>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</si>
  <si>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</si>
  <si>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</si>
  <si>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</si>
  <si>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</si>
  <si>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</si>
  <si>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</si>
  <si>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</si>
  <si>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</si>
  <si>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</si>
  <si>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</si>
  <si>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</si>
  <si>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</si>
  <si>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</si>
  <si>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</si>
  <si>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</si>
  <si>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</si>
  <si>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</si>
  <si>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</si>
  <si>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</si>
  <si>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</si>
  <si>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</si>
  <si>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</si>
  <si>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</si>
  <si>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</si>
  <si>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</si>
  <si>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</si>
  <si>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</si>
  <si>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</si>
  <si>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</si>
  <si>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</si>
  <si>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</si>
  <si>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</si>
  <si>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</si>
  <si>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</si>
  <si>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</si>
  <si>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</si>
  <si>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</si>
  <si>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</si>
  <si>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</si>
  <si>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</si>
  <si>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</si>
  <si>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</si>
  <si>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</si>
  <si>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</si>
  <si>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</si>
  <si>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</si>
  <si>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</si>
  <si>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</si>
  <si>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</si>
  <si>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</si>
  <si>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</si>
  <si>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</si>
  <si>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</si>
  <si>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</si>
  <si>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</si>
  <si>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</si>
  <si>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</si>
  <si>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</si>
  <si>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</si>
  <si>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</si>
  <si>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</si>
  <si>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</si>
  <si>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</si>
  <si>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</si>
  <si>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</si>
  <si>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</si>
  <si>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</si>
  <si>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</si>
  <si>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</si>
  <si>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</si>
  <si>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</si>
  <si>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</si>
  <si>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</si>
  <si>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</si>
  <si>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</si>
  <si>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</si>
  <si>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</si>
  <si>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</si>
  <si>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</si>
  <si>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</si>
  <si>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</si>
  <si>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</si>
  <si>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</si>
  <si>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</si>
  <si>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</si>
  <si>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</si>
  <si>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</si>
  <si>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</si>
  <si>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</si>
  <si>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</si>
  <si>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</si>
  <si>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</si>
  <si>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</si>
  <si>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</si>
  <si>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</si>
  <si>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</si>
  <si>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</si>
  <si>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</si>
  <si>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</si>
  <si>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</si>
  <si>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</si>
  <si>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</si>
  <si>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</si>
  <si>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</si>
  <si>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</si>
  <si>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</si>
  <si>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</si>
  <si>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</si>
  <si>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</si>
  <si>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</si>
  <si>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</si>
  <si>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</si>
  <si>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</si>
  <si>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</si>
  <si>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</si>
  <si>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</si>
  <si>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</si>
  <si>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</si>
  <si>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</si>
  <si>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</si>
  <si>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</si>
  <si>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</si>
  <si>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</si>
  <si>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</si>
  <si>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</si>
  <si>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</si>
  <si>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</si>
  <si>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</si>
  <si>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</si>
  <si>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</si>
  <si>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</si>
  <si>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</si>
  <si>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</si>
  <si>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</si>
  <si>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</si>
  <si>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</si>
  <si>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</si>
  <si>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</si>
  <si>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</si>
  <si>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</si>
  <si>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</si>
  <si>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</si>
  <si>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</si>
  <si>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</si>
  <si>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</si>
  <si>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</si>
  <si>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</si>
  <si>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</si>
  <si>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</si>
  <si>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</si>
  <si>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</si>
  <si>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</si>
  <si>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</si>
  <si>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</si>
  <si>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</si>
  <si>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</si>
  <si>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</si>
  <si>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</si>
  <si>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</si>
  <si>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</si>
  <si>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</si>
  <si>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</si>
  <si>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</si>
  <si>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</si>
  <si>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</si>
  <si>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</si>
  <si>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</si>
  <si>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</si>
  <si>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</si>
  <si>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</si>
  <si>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</si>
  <si>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</si>
  <si>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</si>
  <si>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</si>
  <si>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</si>
  <si>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</si>
  <si>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</si>
  <si>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</si>
  <si>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</si>
  <si>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</si>
  <si>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</si>
  <si>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</si>
  <si>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</si>
  <si>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</si>
  <si>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</si>
  <si>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</si>
  <si>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</si>
  <si>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</si>
  <si>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</si>
  <si>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</si>
  <si>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</si>
  <si>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</si>
  <si>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</si>
  <si>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</si>
  <si>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</si>
  <si>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</si>
  <si>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</si>
  <si>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</si>
  <si>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</si>
  <si>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</si>
  <si>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</si>
  <si>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</si>
  <si>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</si>
  <si>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</si>
  <si>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</si>
  <si>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</si>
  <si>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</si>
  <si>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</si>
  <si>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</si>
  <si>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</si>
  <si>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</si>
  <si>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</si>
  <si>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</si>
  <si>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</si>
  <si>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</si>
  <si>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</si>
  <si>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</si>
  <si>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</si>
  <si>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</si>
  <si>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</si>
  <si>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</si>
  <si>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</si>
  <si>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</si>
  <si>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</si>
  <si>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</si>
  <si>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</si>
  <si>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</si>
  <si>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</si>
  <si>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</si>
  <si>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</si>
  <si>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</si>
  <si>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</si>
  <si>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</si>
  <si>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</si>
  <si>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</si>
  <si>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</si>
  <si>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</si>
  <si>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</si>
  <si>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</si>
  <si>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</si>
  <si>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</si>
  <si>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</si>
  <si>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</si>
  <si>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</si>
  <si>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</si>
  <si>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</si>
  <si>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</si>
  <si>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</si>
  <si>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</si>
  <si>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</si>
  <si>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</si>
  <si>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</si>
  <si>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</si>
  <si>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</si>
  <si>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</si>
  <si>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</si>
  <si>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</si>
  <si>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</si>
  <si>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</si>
  <si>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</si>
  <si>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</si>
  <si>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</si>
  <si>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</si>
  <si>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</si>
  <si>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</si>
  <si>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</si>
  <si>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</si>
  <si>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</si>
  <si>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</si>
  <si>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</si>
  <si>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</si>
  <si>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</si>
  <si>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</si>
  <si>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</si>
  <si>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</si>
  <si>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</si>
  <si>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</si>
  <si>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</si>
  <si>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</si>
  <si>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</si>
  <si>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</si>
  <si>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</si>
  <si>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</si>
  <si>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</si>
  <si>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</si>
  <si>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</si>
  <si>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</si>
  <si>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</si>
  <si>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</si>
  <si>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</si>
  <si>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</si>
  <si>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</si>
  <si>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</si>
  <si>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</si>
  <si>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</si>
  <si>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</si>
  <si>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</si>
  <si>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</si>
  <si>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</si>
  <si>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</si>
  <si>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</si>
  <si>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</si>
  <si>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</si>
  <si>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</si>
  <si>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</si>
  <si>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</si>
  <si>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</si>
  <si>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</si>
  <si>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</si>
  <si>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</si>
  <si>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</si>
  <si>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</si>
  <si>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</si>
  <si>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</si>
  <si>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</si>
  <si>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</si>
  <si>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</si>
  <si>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</si>
  <si>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</si>
  <si>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</si>
  <si>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</si>
  <si>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</si>
  <si>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</si>
  <si>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</si>
  <si>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</si>
  <si>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</si>
  <si>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</si>
  <si>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</si>
  <si>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</si>
  <si>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</si>
  <si>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</si>
  <si>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MUNICIPIO DE SANTIAGO MARAVATÍO GUANAJUATO</t>
  </si>
  <si>
    <t>CORRESPONDIENTE DEL 1 DE ENERO AL 31 DE DICIEMBRE DEL 2020</t>
  </si>
  <si>
    <t>“Bajo protesta de decir verdad declaramos que los Estados Financieros y sus notas, son razonablemente correctos y son responsabilidad del emisor”.</t>
  </si>
  <si>
    <t>IGUAL E.A.I</t>
  </si>
  <si>
    <t>IGUAL  E.A.</t>
  </si>
  <si>
    <t>NOTAS DE MEMORIA - ANUAL</t>
  </si>
  <si>
    <t>NOTAS DE DESGLOSE Y MEMORIA -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</si>
</sst>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0" fillId="0" borderId="0" xfId="3" applyFont="1" applyAlignment="1" applyProtection="1">
      <alignment horizontal="left" vertical="center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2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E26" sqref="E26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39" t="s">
        <v>624</v>
      </c>
      <c r="B1" s="139"/>
      <c r="C1" s="19"/>
      <c r="D1" s="16" t="s">
        <v>613</v>
      </c>
      <c r="E1" s="17">
        <v>2020</v>
      </c>
    </row>
    <row r="2" spans="1:5" ht="18.95" customHeight="1" x14ac:dyDescent="0.2">
      <c r="A2" s="140" t="s">
        <v>630</v>
      </c>
      <c r="B2" s="140"/>
      <c r="C2" s="38"/>
      <c r="D2" s="16" t="s">
        <v>614</v>
      </c>
      <c r="E2" s="19" t="s">
        <v>616</v>
      </c>
    </row>
    <row r="3" spans="1:5" ht="18.95" customHeight="1" x14ac:dyDescent="0.2">
      <c r="A3" s="141" t="s">
        <v>625</v>
      </c>
      <c r="B3" s="141"/>
      <c r="C3" s="19"/>
      <c r="D3" s="16" t="s">
        <v>615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5" x14ac:dyDescent="0.2">
      <c r="A33" s="7"/>
      <c r="B33" s="9"/>
    </row>
    <row r="34" spans="1:5" x14ac:dyDescent="0.2">
      <c r="A34" s="47" t="s">
        <v>49</v>
      </c>
      <c r="B34" s="48" t="s">
        <v>44</v>
      </c>
    </row>
    <row r="35" spans="1:5" x14ac:dyDescent="0.2">
      <c r="A35" s="47" t="s">
        <v>50</v>
      </c>
      <c r="B35" s="48" t="s">
        <v>45</v>
      </c>
    </row>
    <row r="36" spans="1:5" x14ac:dyDescent="0.2">
      <c r="A36" s="7"/>
      <c r="B36" s="10"/>
    </row>
    <row r="37" spans="1:5" x14ac:dyDescent="0.2">
      <c r="A37" s="7"/>
      <c r="B37" s="8" t="s">
        <v>47</v>
      </c>
    </row>
    <row r="38" spans="1:5" x14ac:dyDescent="0.2">
      <c r="A38" s="7" t="s">
        <v>48</v>
      </c>
      <c r="B38" s="48" t="s">
        <v>32</v>
      </c>
    </row>
    <row r="39" spans="1:5" x14ac:dyDescent="0.2">
      <c r="A39" s="7"/>
      <c r="B39" s="48" t="s">
        <v>33</v>
      </c>
    </row>
    <row r="40" spans="1:5" ht="12" thickBot="1" x14ac:dyDescent="0.25">
      <c r="A40" s="11"/>
      <c r="B40" s="12"/>
    </row>
    <row r="42" spans="1:5" x14ac:dyDescent="0.2">
      <c r="A42" s="142" t="s">
        <v>626</v>
      </c>
      <c r="B42" s="142"/>
      <c r="C42" s="142"/>
      <c r="D42" s="142"/>
      <c r="E42" s="142"/>
    </row>
  </sheetData>
  <sheetProtection formatCells="0" formatColumns="0" formatRows="0" autoFilter="0" pivotTables="0"/>
  <mergeCells count="4">
    <mergeCell ref="A1:B1"/>
    <mergeCell ref="A2:B2"/>
    <mergeCell ref="A3:B3"/>
    <mergeCell ref="A42:E42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9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0"/>
  <sheetViews>
    <sheetView showGridLines="0" zoomScaleNormal="100" workbookViewId="0">
      <selection activeCell="D27" sqref="D27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6" t="s">
        <v>624</v>
      </c>
      <c r="B1" s="147"/>
      <c r="C1" s="148"/>
    </row>
    <row r="2" spans="1:3" s="39" customFormat="1" ht="18" customHeight="1" x14ac:dyDescent="0.25">
      <c r="A2" s="149" t="s">
        <v>44</v>
      </c>
      <c r="B2" s="150"/>
      <c r="C2" s="151"/>
    </row>
    <row r="3" spans="1:3" s="39" customFormat="1" ht="18" customHeight="1" x14ac:dyDescent="0.25">
      <c r="A3" s="149" t="s">
        <v>625</v>
      </c>
      <c r="B3" s="150"/>
      <c r="C3" s="151"/>
    </row>
    <row r="4" spans="1:3" s="42" customFormat="1" ht="18" customHeight="1" x14ac:dyDescent="0.2">
      <c r="A4" s="152" t="s">
        <v>623</v>
      </c>
      <c r="B4" s="153"/>
      <c r="C4" s="154"/>
    </row>
    <row r="5" spans="1:3" s="40" customFormat="1" x14ac:dyDescent="0.2">
      <c r="A5" s="60" t="s">
        <v>529</v>
      </c>
      <c r="B5" s="60"/>
      <c r="C5" s="61">
        <v>98618541.069999993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4" x14ac:dyDescent="0.2">
      <c r="A17" s="75">
        <v>3.2</v>
      </c>
      <c r="B17" s="68" t="s">
        <v>538</v>
      </c>
      <c r="C17" s="66">
        <v>0</v>
      </c>
    </row>
    <row r="18" spans="1:4" x14ac:dyDescent="0.2">
      <c r="A18" s="75">
        <v>3.3</v>
      </c>
      <c r="B18" s="70" t="s">
        <v>539</v>
      </c>
      <c r="C18" s="76">
        <v>0</v>
      </c>
    </row>
    <row r="19" spans="1:4" x14ac:dyDescent="0.2">
      <c r="A19" s="62"/>
      <c r="B19" s="77"/>
      <c r="C19" s="78"/>
    </row>
    <row r="20" spans="1:4" x14ac:dyDescent="0.2">
      <c r="A20" s="79" t="s">
        <v>83</v>
      </c>
      <c r="B20" s="79"/>
      <c r="C20" s="61">
        <f>C5+C7-C15</f>
        <v>98618541.069999993</v>
      </c>
      <c r="D20" s="41" t="s">
        <v>627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94"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9"/>
  <sheetViews>
    <sheetView showGridLines="0" topLeftCell="A4" zoomScaleNormal="100" workbookViewId="0">
      <selection activeCell="B42" sqref="B42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5" t="s">
        <v>624</v>
      </c>
      <c r="B1" s="156"/>
      <c r="C1" s="157"/>
    </row>
    <row r="2" spans="1:3" s="43" customFormat="1" ht="18.95" customHeight="1" x14ac:dyDescent="0.25">
      <c r="A2" s="158" t="s">
        <v>45</v>
      </c>
      <c r="B2" s="159"/>
      <c r="C2" s="160"/>
    </row>
    <row r="3" spans="1:3" s="43" customFormat="1" ht="18.95" customHeight="1" x14ac:dyDescent="0.25">
      <c r="A3" s="158" t="s">
        <v>625</v>
      </c>
      <c r="B3" s="159"/>
      <c r="C3" s="160"/>
    </row>
    <row r="4" spans="1:3" s="44" customFormat="1" x14ac:dyDescent="0.2">
      <c r="A4" s="152" t="s">
        <v>623</v>
      </c>
      <c r="B4" s="153"/>
      <c r="C4" s="154"/>
    </row>
    <row r="5" spans="1:3" x14ac:dyDescent="0.2">
      <c r="A5" s="91" t="s">
        <v>542</v>
      </c>
      <c r="B5" s="60"/>
      <c r="C5" s="84">
        <v>88939707.640000001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22480920.48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113619.95</v>
      </c>
    </row>
    <row r="11" spans="1:3" x14ac:dyDescent="0.2">
      <c r="A11" s="100">
        <v>2.4</v>
      </c>
      <c r="B11" s="83" t="s">
        <v>241</v>
      </c>
      <c r="C11" s="93">
        <v>12500</v>
      </c>
    </row>
    <row r="12" spans="1:3" x14ac:dyDescent="0.2">
      <c r="A12" s="100">
        <v>2.5</v>
      </c>
      <c r="B12" s="83" t="s">
        <v>242</v>
      </c>
      <c r="C12" s="93">
        <v>313664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82200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19230422.530000001</v>
      </c>
    </row>
    <row r="20" spans="1:3" x14ac:dyDescent="0.2">
      <c r="A20" s="100" t="s">
        <v>576</v>
      </c>
      <c r="B20" s="83" t="s">
        <v>547</v>
      </c>
      <c r="C20" s="93">
        <v>2728514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6914074.5199999996</v>
      </c>
    </row>
    <row r="31" spans="1:3" x14ac:dyDescent="0.2">
      <c r="A31" s="100" t="s">
        <v>564</v>
      </c>
      <c r="B31" s="83" t="s">
        <v>442</v>
      </c>
      <c r="C31" s="93">
        <v>1076033.22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4" x14ac:dyDescent="0.2">
      <c r="A33" s="100" t="s">
        <v>566</v>
      </c>
      <c r="B33" s="83" t="s">
        <v>452</v>
      </c>
      <c r="C33" s="93">
        <v>0</v>
      </c>
    </row>
    <row r="34" spans="1:4" x14ac:dyDescent="0.2">
      <c r="A34" s="100" t="s">
        <v>567</v>
      </c>
      <c r="B34" s="83" t="s">
        <v>568</v>
      </c>
      <c r="C34" s="93">
        <v>0</v>
      </c>
    </row>
    <row r="35" spans="1:4" x14ac:dyDescent="0.2">
      <c r="A35" s="100" t="s">
        <v>569</v>
      </c>
      <c r="B35" s="83" t="s">
        <v>570</v>
      </c>
      <c r="C35" s="93">
        <v>0</v>
      </c>
    </row>
    <row r="36" spans="1:4" x14ac:dyDescent="0.2">
      <c r="A36" s="100" t="s">
        <v>571</v>
      </c>
      <c r="B36" s="83" t="s">
        <v>460</v>
      </c>
      <c r="C36" s="93">
        <v>0</v>
      </c>
    </row>
    <row r="37" spans="1:4" x14ac:dyDescent="0.2">
      <c r="A37" s="100" t="s">
        <v>572</v>
      </c>
      <c r="B37" s="92" t="s">
        <v>573</v>
      </c>
      <c r="C37" s="99">
        <v>5838041.2999999998</v>
      </c>
    </row>
    <row r="38" spans="1:4" x14ac:dyDescent="0.2">
      <c r="A38" s="85"/>
      <c r="B38" s="88"/>
      <c r="C38" s="89"/>
    </row>
    <row r="39" spans="1:4" x14ac:dyDescent="0.2">
      <c r="A39" s="90" t="s">
        <v>85</v>
      </c>
      <c r="B39" s="60"/>
      <c r="C39" s="61">
        <f>C5-C7+C30</f>
        <v>73372861.679999992</v>
      </c>
      <c r="D39" s="41" t="s">
        <v>628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0"/>
  <sheetViews>
    <sheetView tabSelected="1" zoomScaleNormal="100" workbookViewId="0">
      <selection activeCell="D14" sqref="D14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5" t="s">
        <v>624</v>
      </c>
      <c r="B1" s="161"/>
      <c r="C1" s="161"/>
      <c r="D1" s="161"/>
      <c r="E1" s="161"/>
      <c r="F1" s="161"/>
      <c r="G1" s="29" t="s">
        <v>613</v>
      </c>
      <c r="H1" s="30">
        <v>2020</v>
      </c>
    </row>
    <row r="2" spans="1:10" ht="18.95" customHeight="1" x14ac:dyDescent="0.2">
      <c r="A2" s="145" t="s">
        <v>629</v>
      </c>
      <c r="B2" s="161"/>
      <c r="C2" s="161"/>
      <c r="D2" s="161"/>
      <c r="E2" s="161"/>
      <c r="F2" s="161"/>
      <c r="G2" s="16" t="s">
        <v>618</v>
      </c>
      <c r="H2" s="30" t="str">
        <f>'Notas a los Edos Financieros'!E2</f>
        <v>TRIMESTRAL</v>
      </c>
    </row>
    <row r="3" spans="1:10" ht="18.95" customHeight="1" x14ac:dyDescent="0.2">
      <c r="A3" s="162" t="s">
        <v>625</v>
      </c>
      <c r="B3" s="163"/>
      <c r="C3" s="163"/>
      <c r="D3" s="163"/>
      <c r="E3" s="163"/>
      <c r="F3" s="163"/>
      <c r="G3" s="16" t="s">
        <v>619</v>
      </c>
      <c r="H3" s="30">
        <v>4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  <row r="50" spans="1:5" x14ac:dyDescent="0.2">
      <c r="A50" s="142" t="s">
        <v>626</v>
      </c>
      <c r="B50" s="142"/>
      <c r="C50" s="142"/>
      <c r="D50" s="142"/>
      <c r="E50" s="142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50:E50"/>
  </mergeCells>
  <pageMargins left="0.7" right="0.7" top="0.75" bottom="0.75" header="0.3" footer="0.3"/>
  <pageSetup scale="37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4" t="s">
        <v>35</v>
      </c>
      <c r="B5" s="164"/>
      <c r="C5" s="164"/>
      <c r="D5" s="164"/>
      <c r="E5" s="164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5" t="s">
        <v>37</v>
      </c>
      <c r="C10" s="165"/>
      <c r="D10" s="165"/>
      <c r="E10" s="165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5" t="s">
        <v>39</v>
      </c>
      <c r="C12" s="165"/>
      <c r="D12" s="165"/>
      <c r="E12" s="165"/>
    </row>
    <row r="13" spans="1:8" s="129" customFormat="1" ht="26.1" customHeight="1" x14ac:dyDescent="0.2">
      <c r="A13" s="133" t="s">
        <v>608</v>
      </c>
      <c r="B13" s="165" t="s">
        <v>40</v>
      </c>
      <c r="C13" s="165"/>
      <c r="D13" s="165"/>
      <c r="E13" s="165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9"/>
  <sheetViews>
    <sheetView zoomScale="106" zoomScaleNormal="106" workbookViewId="0">
      <selection activeCell="G42" sqref="G42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3" t="s">
        <v>624</v>
      </c>
      <c r="B1" s="144"/>
      <c r="C1" s="144"/>
      <c r="D1" s="144"/>
      <c r="E1" s="144"/>
      <c r="F1" s="144"/>
      <c r="G1" s="16" t="s">
        <v>613</v>
      </c>
      <c r="H1" s="27">
        <v>2020</v>
      </c>
    </row>
    <row r="2" spans="1:8" s="18" customFormat="1" ht="18.95" customHeight="1" x14ac:dyDescent="0.25">
      <c r="A2" s="143" t="s">
        <v>617</v>
      </c>
      <c r="B2" s="144"/>
      <c r="C2" s="144"/>
      <c r="D2" s="144"/>
      <c r="E2" s="144"/>
      <c r="F2" s="144"/>
      <c r="G2" s="16" t="s">
        <v>618</v>
      </c>
      <c r="H2" s="27" t="str">
        <f>'Notas a los Edos Financieros'!E2</f>
        <v>TRIMESTRAL</v>
      </c>
    </row>
    <row r="3" spans="1:8" s="18" customFormat="1" ht="18.95" customHeight="1" x14ac:dyDescent="0.25">
      <c r="A3" s="143" t="s">
        <v>625</v>
      </c>
      <c r="B3" s="144"/>
      <c r="C3" s="144"/>
      <c r="D3" s="144"/>
      <c r="E3" s="144"/>
      <c r="F3" s="144"/>
      <c r="G3" s="16" t="s">
        <v>619</v>
      </c>
      <c r="H3" s="27">
        <v>4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6041128.4500000002</v>
      </c>
    </row>
    <row r="9" spans="1:8" x14ac:dyDescent="0.2">
      <c r="A9" s="24">
        <v>1115</v>
      </c>
      <c r="B9" s="22" t="s">
        <v>199</v>
      </c>
      <c r="C9" s="26">
        <v>13217718.460000001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2019</v>
      </c>
      <c r="E14" s="23">
        <v>2018</v>
      </c>
      <c r="F14" s="23">
        <v>2017</v>
      </c>
      <c r="G14" s="23">
        <v>2016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66977.210000000006</v>
      </c>
      <c r="D15" s="26">
        <v>69001.33</v>
      </c>
      <c r="E15" s="26">
        <v>47388.81</v>
      </c>
      <c r="F15" s="26">
        <v>71701.820000000007</v>
      </c>
      <c r="G15" s="26">
        <v>47527.89</v>
      </c>
    </row>
    <row r="16" spans="1:8" x14ac:dyDescent="0.2">
      <c r="A16" s="24">
        <v>1124</v>
      </c>
      <c r="B16" s="22" t="s">
        <v>203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241927.96</v>
      </c>
      <c r="D20" s="26">
        <v>241927.96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9821080.0999999996</v>
      </c>
      <c r="D23" s="26">
        <v>9821080.0999999996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1809837.88</v>
      </c>
      <c r="D27" s="26">
        <v>1809837.88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0</v>
      </c>
    </row>
    <row r="42" spans="1:8" x14ac:dyDescent="0.2">
      <c r="A42" s="24">
        <v>1151</v>
      </c>
      <c r="B42" s="22" t="s">
        <v>226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57813107.019999996</v>
      </c>
      <c r="D54" s="26">
        <f>SUM(D55:D61)</f>
        <v>168925.88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2907697.96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8656499.4900000002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4397561.0199999996</v>
      </c>
      <c r="D58" s="26">
        <v>168925.88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38441454.689999998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3409893.86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10240348.83</v>
      </c>
      <c r="D62" s="26">
        <f t="shared" ref="D62:E62" si="0">SUM(D63:D70)</f>
        <v>474282.38</v>
      </c>
      <c r="E62" s="26">
        <f t="shared" si="0"/>
        <v>-5908215.6599999992</v>
      </c>
    </row>
    <row r="63" spans="1:9" x14ac:dyDescent="0.2">
      <c r="A63" s="24">
        <v>1241</v>
      </c>
      <c r="B63" s="22" t="s">
        <v>240</v>
      </c>
      <c r="C63" s="26">
        <v>2035699.49</v>
      </c>
      <c r="D63" s="26">
        <v>133927</v>
      </c>
      <c r="E63" s="26">
        <v>-731902.97</v>
      </c>
    </row>
    <row r="64" spans="1:9" x14ac:dyDescent="0.2">
      <c r="A64" s="24">
        <v>1242</v>
      </c>
      <c r="B64" s="22" t="s">
        <v>241</v>
      </c>
      <c r="C64" s="26">
        <v>190904.08</v>
      </c>
      <c r="D64" s="26">
        <v>19217.82</v>
      </c>
      <c r="E64" s="26">
        <v>-97996.37</v>
      </c>
    </row>
    <row r="65" spans="1:9" x14ac:dyDescent="0.2">
      <c r="A65" s="24">
        <v>1243</v>
      </c>
      <c r="B65" s="22" t="s">
        <v>242</v>
      </c>
      <c r="C65" s="26">
        <v>313664</v>
      </c>
      <c r="D65" s="26">
        <v>0</v>
      </c>
      <c r="E65" s="26">
        <v>0</v>
      </c>
    </row>
    <row r="66" spans="1:9" x14ac:dyDescent="0.2">
      <c r="A66" s="24">
        <v>1244</v>
      </c>
      <c r="B66" s="22" t="s">
        <v>243</v>
      </c>
      <c r="C66" s="26">
        <v>6701550.0199999996</v>
      </c>
      <c r="D66" s="26">
        <v>287877.5</v>
      </c>
      <c r="E66" s="26">
        <v>-4949900.18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871931.24</v>
      </c>
      <c r="D68" s="26">
        <v>33260.06</v>
      </c>
      <c r="E68" s="26">
        <v>-128416.14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126600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0</v>
      </c>
      <c r="D74" s="26">
        <f>SUM(D75:D79)</f>
        <v>0</v>
      </c>
      <c r="E74" s="26">
        <f>SUM(E75:E79)</f>
        <v>0</v>
      </c>
    </row>
    <row r="75" spans="1:9" x14ac:dyDescent="0.2">
      <c r="A75" s="24">
        <v>1251</v>
      </c>
      <c r="B75" s="22" t="s">
        <v>250</v>
      </c>
      <c r="C75" s="26">
        <v>0</v>
      </c>
      <c r="D75" s="26">
        <v>0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848916.08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848916.08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11861217.219999999</v>
      </c>
      <c r="D110" s="26">
        <f>SUM(D111:D119)</f>
        <v>11861217.219999999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-30547.74</v>
      </c>
      <c r="D111" s="26">
        <f>C111</f>
        <v>-30547.74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252180.28</v>
      </c>
      <c r="D112" s="26">
        <f t="shared" ref="D112:D119" si="1">C112</f>
        <v>252180.28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1842972.26</v>
      </c>
      <c r="D113" s="26">
        <f t="shared" si="1"/>
        <v>1842972.26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1034.45</v>
      </c>
      <c r="D115" s="26">
        <f t="shared" si="1"/>
        <v>1034.45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4037304.91</v>
      </c>
      <c r="D117" s="26">
        <f t="shared" si="1"/>
        <v>4037304.91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5758273.0599999996</v>
      </c>
      <c r="D119" s="26">
        <f t="shared" si="1"/>
        <v>5758273.0599999996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1"/>
  <sheetViews>
    <sheetView zoomScaleNormal="100" workbookViewId="0">
      <selection activeCell="B27" sqref="B27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0" t="s">
        <v>624</v>
      </c>
      <c r="B1" s="140"/>
      <c r="C1" s="140"/>
      <c r="D1" s="16" t="s">
        <v>613</v>
      </c>
      <c r="E1" s="27">
        <v>2020</v>
      </c>
    </row>
    <row r="2" spans="1:5" s="18" customFormat="1" ht="18.95" customHeight="1" x14ac:dyDescent="0.25">
      <c r="A2" s="140" t="s">
        <v>620</v>
      </c>
      <c r="B2" s="140"/>
      <c r="C2" s="140"/>
      <c r="D2" s="16" t="s">
        <v>618</v>
      </c>
      <c r="E2" s="27" t="str">
        <f>'Notas a los Edos Financieros'!E2</f>
        <v>TRIMESTRAL</v>
      </c>
    </row>
    <row r="3" spans="1:5" s="18" customFormat="1" ht="18.95" customHeight="1" x14ac:dyDescent="0.25">
      <c r="A3" s="140" t="s">
        <v>625</v>
      </c>
      <c r="B3" s="140"/>
      <c r="C3" s="140"/>
      <c r="D3" s="16" t="s">
        <v>619</v>
      </c>
      <c r="E3" s="27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2666142.0099999998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1475485.8199999998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1399615.66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21214.2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54655.96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901043.42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17536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878542.42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4965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96300.38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96300.38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193312.39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250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193062.39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0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0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84538352.319999993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84538352.319999993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50406475.649999999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11387422.710000001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22297704.219999999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446749.74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0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0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73372861.680000007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46620645.550000004</v>
      </c>
      <c r="D100" s="59">
        <f>C100/$C$99</f>
        <v>0.63539358398376156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30529760.190000001</v>
      </c>
      <c r="D101" s="59">
        <f t="shared" ref="D101:D164" si="0">C101/$C$99</f>
        <v>0.41609062930036722</v>
      </c>
      <c r="E101" s="58"/>
    </row>
    <row r="102" spans="1:5" x14ac:dyDescent="0.2">
      <c r="A102" s="56">
        <v>5111</v>
      </c>
      <c r="B102" s="53" t="s">
        <v>364</v>
      </c>
      <c r="C102" s="57">
        <v>22128693.960000001</v>
      </c>
      <c r="D102" s="59">
        <f t="shared" si="0"/>
        <v>0.30159235244918686</v>
      </c>
      <c r="E102" s="58"/>
    </row>
    <row r="103" spans="1:5" x14ac:dyDescent="0.2">
      <c r="A103" s="56">
        <v>5112</v>
      </c>
      <c r="B103" s="53" t="s">
        <v>365</v>
      </c>
      <c r="C103" s="57">
        <v>1433980.27</v>
      </c>
      <c r="D103" s="59">
        <f t="shared" si="0"/>
        <v>1.9543741884485811E-2</v>
      </c>
      <c r="E103" s="58"/>
    </row>
    <row r="104" spans="1:5" x14ac:dyDescent="0.2">
      <c r="A104" s="56">
        <v>5113</v>
      </c>
      <c r="B104" s="53" t="s">
        <v>366</v>
      </c>
      <c r="C104" s="57">
        <v>6101505.79</v>
      </c>
      <c r="D104" s="59">
        <f t="shared" si="0"/>
        <v>8.3157527869233291E-2</v>
      </c>
      <c r="E104" s="58"/>
    </row>
    <row r="105" spans="1:5" x14ac:dyDescent="0.2">
      <c r="A105" s="56">
        <v>5114</v>
      </c>
      <c r="B105" s="53" t="s">
        <v>367</v>
      </c>
      <c r="C105" s="57">
        <v>103461.48</v>
      </c>
      <c r="D105" s="59">
        <f t="shared" si="0"/>
        <v>1.4100782991295208E-3</v>
      </c>
      <c r="E105" s="58"/>
    </row>
    <row r="106" spans="1:5" x14ac:dyDescent="0.2">
      <c r="A106" s="56">
        <v>5115</v>
      </c>
      <c r="B106" s="53" t="s">
        <v>368</v>
      </c>
      <c r="C106" s="57">
        <v>762118.69</v>
      </c>
      <c r="D106" s="59">
        <f t="shared" si="0"/>
        <v>1.0386928798331693E-2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7073622.7200000007</v>
      </c>
      <c r="D108" s="59">
        <f t="shared" si="0"/>
        <v>9.6406526310096621E-2</v>
      </c>
      <c r="E108" s="58"/>
    </row>
    <row r="109" spans="1:5" x14ac:dyDescent="0.2">
      <c r="A109" s="56">
        <v>5121</v>
      </c>
      <c r="B109" s="53" t="s">
        <v>371</v>
      </c>
      <c r="C109" s="57">
        <v>659328.02</v>
      </c>
      <c r="D109" s="59">
        <f t="shared" si="0"/>
        <v>8.9859929802863312E-3</v>
      </c>
      <c r="E109" s="58"/>
    </row>
    <row r="110" spans="1:5" x14ac:dyDescent="0.2">
      <c r="A110" s="56">
        <v>5122</v>
      </c>
      <c r="B110" s="53" t="s">
        <v>372</v>
      </c>
      <c r="C110" s="57">
        <v>140528.42000000001</v>
      </c>
      <c r="D110" s="59">
        <f t="shared" si="0"/>
        <v>1.9152642650478123E-3</v>
      </c>
      <c r="E110" s="58"/>
    </row>
    <row r="111" spans="1:5" x14ac:dyDescent="0.2">
      <c r="A111" s="56">
        <v>5123</v>
      </c>
      <c r="B111" s="53" t="s">
        <v>373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374</v>
      </c>
      <c r="C112" s="57">
        <v>1643825.49</v>
      </c>
      <c r="D112" s="59">
        <f t="shared" si="0"/>
        <v>2.2403726014792666E-2</v>
      </c>
      <c r="E112" s="58"/>
    </row>
    <row r="113" spans="1:5" x14ac:dyDescent="0.2">
      <c r="A113" s="56">
        <v>5125</v>
      </c>
      <c r="B113" s="53" t="s">
        <v>375</v>
      </c>
      <c r="C113" s="57">
        <v>500318.68</v>
      </c>
      <c r="D113" s="59">
        <f t="shared" si="0"/>
        <v>6.8188519371376374E-3</v>
      </c>
      <c r="E113" s="58"/>
    </row>
    <row r="114" spans="1:5" x14ac:dyDescent="0.2">
      <c r="A114" s="56">
        <v>5126</v>
      </c>
      <c r="B114" s="53" t="s">
        <v>376</v>
      </c>
      <c r="C114" s="57">
        <v>3322794.21</v>
      </c>
      <c r="D114" s="59">
        <f t="shared" si="0"/>
        <v>4.5286419718664567E-2</v>
      </c>
      <c r="E114" s="58"/>
    </row>
    <row r="115" spans="1:5" x14ac:dyDescent="0.2">
      <c r="A115" s="56">
        <v>5127</v>
      </c>
      <c r="B115" s="53" t="s">
        <v>377</v>
      </c>
      <c r="C115" s="57">
        <v>260974.29</v>
      </c>
      <c r="D115" s="59">
        <f t="shared" si="0"/>
        <v>3.5568231090424601E-3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545853.61</v>
      </c>
      <c r="D117" s="59">
        <f t="shared" si="0"/>
        <v>7.4394482851251375E-3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9017262.6400000006</v>
      </c>
      <c r="D118" s="59">
        <f t="shared" si="0"/>
        <v>0.1228964283732977</v>
      </c>
      <c r="E118" s="58"/>
    </row>
    <row r="119" spans="1:5" x14ac:dyDescent="0.2">
      <c r="A119" s="56">
        <v>5131</v>
      </c>
      <c r="B119" s="53" t="s">
        <v>381</v>
      </c>
      <c r="C119" s="57">
        <v>5075304.4800000004</v>
      </c>
      <c r="D119" s="59">
        <f t="shared" si="0"/>
        <v>6.9171412478565328E-2</v>
      </c>
      <c r="E119" s="58"/>
    </row>
    <row r="120" spans="1:5" x14ac:dyDescent="0.2">
      <c r="A120" s="56">
        <v>5132</v>
      </c>
      <c r="B120" s="53" t="s">
        <v>382</v>
      </c>
      <c r="C120" s="57">
        <v>378470.96</v>
      </c>
      <c r="D120" s="59">
        <f t="shared" si="0"/>
        <v>5.1581872552636686E-3</v>
      </c>
      <c r="E120" s="58"/>
    </row>
    <row r="121" spans="1:5" x14ac:dyDescent="0.2">
      <c r="A121" s="56">
        <v>5133</v>
      </c>
      <c r="B121" s="53" t="s">
        <v>383</v>
      </c>
      <c r="C121" s="57">
        <v>758937.1</v>
      </c>
      <c r="D121" s="59">
        <f t="shared" si="0"/>
        <v>1.0343566853231666E-2</v>
      </c>
      <c r="E121" s="58"/>
    </row>
    <row r="122" spans="1:5" x14ac:dyDescent="0.2">
      <c r="A122" s="56">
        <v>5134</v>
      </c>
      <c r="B122" s="53" t="s">
        <v>384</v>
      </c>
      <c r="C122" s="57">
        <v>162301.25</v>
      </c>
      <c r="D122" s="59">
        <f t="shared" si="0"/>
        <v>2.2120065414354705E-3</v>
      </c>
      <c r="E122" s="58"/>
    </row>
    <row r="123" spans="1:5" x14ac:dyDescent="0.2">
      <c r="A123" s="56">
        <v>5135</v>
      </c>
      <c r="B123" s="53" t="s">
        <v>385</v>
      </c>
      <c r="C123" s="57">
        <v>365848.5</v>
      </c>
      <c r="D123" s="59">
        <f t="shared" si="0"/>
        <v>4.9861555297593509E-3</v>
      </c>
      <c r="E123" s="58"/>
    </row>
    <row r="124" spans="1:5" x14ac:dyDescent="0.2">
      <c r="A124" s="56">
        <v>5136</v>
      </c>
      <c r="B124" s="53" t="s">
        <v>386</v>
      </c>
      <c r="C124" s="57">
        <v>108586.67</v>
      </c>
      <c r="D124" s="59">
        <f t="shared" si="0"/>
        <v>1.4799296022223784E-3</v>
      </c>
      <c r="E124" s="58"/>
    </row>
    <row r="125" spans="1:5" x14ac:dyDescent="0.2">
      <c r="A125" s="56">
        <v>5137</v>
      </c>
      <c r="B125" s="53" t="s">
        <v>387</v>
      </c>
      <c r="C125" s="57">
        <v>71210.34</v>
      </c>
      <c r="D125" s="59">
        <f t="shared" si="0"/>
        <v>9.7052695464664601E-4</v>
      </c>
      <c r="E125" s="58"/>
    </row>
    <row r="126" spans="1:5" x14ac:dyDescent="0.2">
      <c r="A126" s="56">
        <v>5138</v>
      </c>
      <c r="B126" s="53" t="s">
        <v>388</v>
      </c>
      <c r="C126" s="57">
        <v>1373699.35</v>
      </c>
      <c r="D126" s="59">
        <f t="shared" si="0"/>
        <v>1.8722172183921287E-2</v>
      </c>
      <c r="E126" s="58"/>
    </row>
    <row r="127" spans="1:5" x14ac:dyDescent="0.2">
      <c r="A127" s="56">
        <v>5139</v>
      </c>
      <c r="B127" s="53" t="s">
        <v>389</v>
      </c>
      <c r="C127" s="57">
        <v>722903.99</v>
      </c>
      <c r="D127" s="59">
        <f t="shared" si="0"/>
        <v>9.8524709742519052E-3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19838141.609999999</v>
      </c>
      <c r="D128" s="59">
        <f t="shared" si="0"/>
        <v>0.27037437488154403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8081378.9500000002</v>
      </c>
      <c r="D132" s="59">
        <f t="shared" si="0"/>
        <v>0.11014125338664316</v>
      </c>
      <c r="E132" s="58"/>
    </row>
    <row r="133" spans="1:5" x14ac:dyDescent="0.2">
      <c r="A133" s="56">
        <v>5221</v>
      </c>
      <c r="B133" s="53" t="s">
        <v>395</v>
      </c>
      <c r="C133" s="57">
        <v>8081378.9500000002</v>
      </c>
      <c r="D133" s="59">
        <f t="shared" si="0"/>
        <v>0.11014125338664316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3023647.42</v>
      </c>
      <c r="D135" s="59">
        <f t="shared" si="0"/>
        <v>4.1209342947355516E-2</v>
      </c>
      <c r="E135" s="58"/>
    </row>
    <row r="136" spans="1:5" x14ac:dyDescent="0.2">
      <c r="A136" s="56">
        <v>5231</v>
      </c>
      <c r="B136" s="53" t="s">
        <v>397</v>
      </c>
      <c r="C136" s="57">
        <v>3023647.42</v>
      </c>
      <c r="D136" s="59">
        <f t="shared" si="0"/>
        <v>4.1209342947355516E-2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8733115.2400000002</v>
      </c>
      <c r="D138" s="59">
        <f t="shared" si="0"/>
        <v>0.11902377854754539</v>
      </c>
      <c r="E138" s="58"/>
    </row>
    <row r="139" spans="1:5" x14ac:dyDescent="0.2">
      <c r="A139" s="56">
        <v>5241</v>
      </c>
      <c r="B139" s="53" t="s">
        <v>399</v>
      </c>
      <c r="C139" s="57">
        <v>8133115.2400000002</v>
      </c>
      <c r="D139" s="59">
        <f t="shared" si="0"/>
        <v>0.11084636817725384</v>
      </c>
      <c r="E139" s="58"/>
    </row>
    <row r="140" spans="1:5" x14ac:dyDescent="0.2">
      <c r="A140" s="56">
        <v>5242</v>
      </c>
      <c r="B140" s="53" t="s">
        <v>400</v>
      </c>
      <c r="C140" s="57">
        <v>600000</v>
      </c>
      <c r="D140" s="59">
        <f t="shared" si="0"/>
        <v>8.1774103702915556E-3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1076033.2200000002</v>
      </c>
      <c r="D186" s="59">
        <f t="shared" si="1"/>
        <v>1.4665275353343695E-2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1076033.2200000002</v>
      </c>
      <c r="D187" s="59">
        <f t="shared" si="1"/>
        <v>1.4665275353343695E-2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432824.96</v>
      </c>
      <c r="D190" s="59">
        <f t="shared" si="1"/>
        <v>5.8989788607083805E-3</v>
      </c>
      <c r="E190" s="58"/>
    </row>
    <row r="191" spans="1:5" x14ac:dyDescent="0.2">
      <c r="A191" s="56">
        <v>5514</v>
      </c>
      <c r="B191" s="53" t="s">
        <v>446</v>
      </c>
      <c r="C191" s="57">
        <v>168925.88</v>
      </c>
      <c r="D191" s="59">
        <f t="shared" si="1"/>
        <v>2.3022937382043782E-3</v>
      </c>
      <c r="E191" s="58"/>
    </row>
    <row r="192" spans="1:5" x14ac:dyDescent="0.2">
      <c r="A192" s="56">
        <v>5515</v>
      </c>
      <c r="B192" s="53" t="s">
        <v>447</v>
      </c>
      <c r="C192" s="57">
        <v>474282.38</v>
      </c>
      <c r="D192" s="59">
        <f t="shared" si="1"/>
        <v>6.4640027544309343E-3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5838041.2999999998</v>
      </c>
      <c r="D219" s="59">
        <f t="shared" si="1"/>
        <v>7.9566765781350662E-2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5838041.2999999998</v>
      </c>
      <c r="D220" s="59">
        <f t="shared" si="1"/>
        <v>7.9566765781350662E-2</v>
      </c>
      <c r="E220" s="58"/>
    </row>
    <row r="221" spans="1:5" x14ac:dyDescent="0.2">
      <c r="A221" s="56">
        <v>5611</v>
      </c>
      <c r="B221" s="53" t="s">
        <v>469</v>
      </c>
      <c r="C221" s="57">
        <v>5838041.2999999998</v>
      </c>
      <c r="D221" s="59">
        <f t="shared" si="1"/>
        <v>7.9566765781350662E-2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4" orientation="portrait" horizontalDpi="0" verticalDpi="0" r:id="rId1"/>
  <rowBreaks count="1" manualBreakCount="1">
    <brk id="7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zoomScaleNormal="100" workbookViewId="0">
      <selection activeCell="B35" sqref="B35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5" t="s">
        <v>624</v>
      </c>
      <c r="B1" s="145"/>
      <c r="C1" s="145"/>
      <c r="D1" s="29" t="s">
        <v>613</v>
      </c>
      <c r="E1" s="30">
        <v>2020</v>
      </c>
    </row>
    <row r="2" spans="1:5" ht="18.95" customHeight="1" x14ac:dyDescent="0.2">
      <c r="A2" s="145" t="s">
        <v>621</v>
      </c>
      <c r="B2" s="145"/>
      <c r="C2" s="145"/>
      <c r="D2" s="16" t="s">
        <v>618</v>
      </c>
      <c r="E2" s="30" t="str">
        <f>ESF!H2</f>
        <v>TRIMESTRAL</v>
      </c>
    </row>
    <row r="3" spans="1:5" ht="18.95" customHeight="1" x14ac:dyDescent="0.2">
      <c r="A3" s="145" t="s">
        <v>625</v>
      </c>
      <c r="B3" s="145"/>
      <c r="C3" s="145"/>
      <c r="D3" s="16" t="s">
        <v>619</v>
      </c>
      <c r="E3" s="30">
        <v>4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-180000</v>
      </c>
    </row>
    <row r="9" spans="1:5" x14ac:dyDescent="0.2">
      <c r="A9" s="35">
        <v>3120</v>
      </c>
      <c r="B9" s="31" t="s">
        <v>470</v>
      </c>
      <c r="C9" s="36">
        <v>913305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13831632.65</v>
      </c>
    </row>
    <row r="15" spans="1:5" x14ac:dyDescent="0.2">
      <c r="A15" s="35">
        <v>3220</v>
      </c>
      <c r="B15" s="31" t="s">
        <v>474</v>
      </c>
      <c r="C15" s="36">
        <v>67460599.269999996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7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zoomScaleNormal="100" workbookViewId="0">
      <selection activeCell="K49" sqref="K49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5" t="s">
        <v>624</v>
      </c>
      <c r="B1" s="145"/>
      <c r="C1" s="145"/>
      <c r="D1" s="29" t="s">
        <v>613</v>
      </c>
      <c r="E1" s="30">
        <v>2020</v>
      </c>
    </row>
    <row r="2" spans="1:5" s="37" customFormat="1" ht="18.95" customHeight="1" x14ac:dyDescent="0.25">
      <c r="A2" s="145" t="s">
        <v>622</v>
      </c>
      <c r="B2" s="145"/>
      <c r="C2" s="145"/>
      <c r="D2" s="16" t="s">
        <v>618</v>
      </c>
      <c r="E2" s="30" t="str">
        <f>ESF!H2</f>
        <v>TRIMESTRAL</v>
      </c>
    </row>
    <row r="3" spans="1:5" s="37" customFormat="1" ht="18.95" customHeight="1" x14ac:dyDescent="0.25">
      <c r="A3" s="145" t="s">
        <v>625</v>
      </c>
      <c r="B3" s="145"/>
      <c r="C3" s="145"/>
      <c r="D3" s="16" t="s">
        <v>619</v>
      </c>
      <c r="E3" s="30">
        <v>4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1860732.44</v>
      </c>
      <c r="D9" s="36">
        <v>6551136.0199999996</v>
      </c>
    </row>
    <row r="10" spans="1:5" x14ac:dyDescent="0.2">
      <c r="A10" s="35">
        <v>1113</v>
      </c>
      <c r="B10" s="31" t="s">
        <v>489</v>
      </c>
      <c r="C10" s="36">
        <v>0</v>
      </c>
      <c r="D10" s="36">
        <v>0</v>
      </c>
    </row>
    <row r="11" spans="1:5" x14ac:dyDescent="0.2">
      <c r="A11" s="35">
        <v>1114</v>
      </c>
      <c r="B11" s="31" t="s">
        <v>198</v>
      </c>
      <c r="C11" s="36">
        <v>6041128.4500000002</v>
      </c>
      <c r="D11" s="36">
        <v>591729.67000000004</v>
      </c>
    </row>
    <row r="12" spans="1:5" x14ac:dyDescent="0.2">
      <c r="A12" s="35">
        <v>1115</v>
      </c>
      <c r="B12" s="31" t="s">
        <v>199</v>
      </c>
      <c r="C12" s="36">
        <v>13217718.460000001</v>
      </c>
      <c r="D12" s="36">
        <v>14305509.119999999</v>
      </c>
    </row>
    <row r="13" spans="1:5" x14ac:dyDescent="0.2">
      <c r="A13" s="35">
        <v>1116</v>
      </c>
      <c r="B13" s="31" t="s">
        <v>490</v>
      </c>
      <c r="C13" s="36">
        <v>3770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21123349.350000001</v>
      </c>
      <c r="D15" s="36">
        <f>SUM(D8:D14)</f>
        <v>21448374.809999999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57813107.019999996</v>
      </c>
    </row>
    <row r="21" spans="1:5" x14ac:dyDescent="0.2">
      <c r="A21" s="35">
        <v>1231</v>
      </c>
      <c r="B21" s="31" t="s">
        <v>232</v>
      </c>
      <c r="C21" s="36">
        <v>2907697.96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8656499.4900000002</v>
      </c>
    </row>
    <row r="24" spans="1:5" x14ac:dyDescent="0.2">
      <c r="A24" s="35">
        <v>1234</v>
      </c>
      <c r="B24" s="31" t="s">
        <v>235</v>
      </c>
      <c r="C24" s="36">
        <v>4397561.0199999996</v>
      </c>
    </row>
    <row r="25" spans="1:5" x14ac:dyDescent="0.2">
      <c r="A25" s="35">
        <v>1235</v>
      </c>
      <c r="B25" s="31" t="s">
        <v>236</v>
      </c>
      <c r="C25" s="36">
        <v>38441454.689999998</v>
      </c>
    </row>
    <row r="26" spans="1:5" x14ac:dyDescent="0.2">
      <c r="A26" s="35">
        <v>1236</v>
      </c>
      <c r="B26" s="31" t="s">
        <v>237</v>
      </c>
      <c r="C26" s="36">
        <v>3409893.86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10240348.83</v>
      </c>
    </row>
    <row r="29" spans="1:5" x14ac:dyDescent="0.2">
      <c r="A29" s="35">
        <v>1241</v>
      </c>
      <c r="B29" s="31" t="s">
        <v>240</v>
      </c>
      <c r="C29" s="36">
        <v>2035699.49</v>
      </c>
    </row>
    <row r="30" spans="1:5" x14ac:dyDescent="0.2">
      <c r="A30" s="35">
        <v>1242</v>
      </c>
      <c r="B30" s="31" t="s">
        <v>241</v>
      </c>
      <c r="C30" s="36">
        <v>190904.08</v>
      </c>
    </row>
    <row r="31" spans="1:5" x14ac:dyDescent="0.2">
      <c r="A31" s="35">
        <v>1243</v>
      </c>
      <c r="B31" s="31" t="s">
        <v>242</v>
      </c>
      <c r="C31" s="36">
        <v>313664</v>
      </c>
    </row>
    <row r="32" spans="1:5" x14ac:dyDescent="0.2">
      <c r="A32" s="35">
        <v>1244</v>
      </c>
      <c r="B32" s="31" t="s">
        <v>243</v>
      </c>
      <c r="C32" s="36">
        <v>6701550.0199999996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871931.24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126600</v>
      </c>
    </row>
    <row r="37" spans="1:5" x14ac:dyDescent="0.2">
      <c r="A37" s="35">
        <v>1250</v>
      </c>
      <c r="B37" s="31" t="s">
        <v>249</v>
      </c>
      <c r="C37" s="36">
        <f>SUM(C38:C42)</f>
        <v>0</v>
      </c>
    </row>
    <row r="38" spans="1:5" x14ac:dyDescent="0.2">
      <c r="A38" s="35">
        <v>1251</v>
      </c>
      <c r="B38" s="31" t="s">
        <v>250</v>
      </c>
      <c r="C38" s="36">
        <v>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1076033.2200000002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1076033.2200000002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432824.96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168925.88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474282.38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5838041.2999999998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5838041.2999999998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5" xr:uid="{00000000-0002-0000-0700-000002000000}"/>
  </dataValidations>
  <pageMargins left="0.7" right="0.7" top="0.75" bottom="0.75" header="0.3" footer="0.3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2021-02-26T23:02:57Z</cp:lastPrinted>
  <dcterms:created xsi:type="dcterms:W3CDTF">2012-12-11T20:36:24Z</dcterms:created>
  <dcterms:modified xsi:type="dcterms:W3CDTF">2021-02-26T23:03:14Z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