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UBLICA ANUAL   2020\INFORMACION FINANCIERA TRIMESTRAL 3T 2020\DIGITALES ANUAL 2020\"/>
    </mc:Choice>
  </mc:AlternateContent>
  <xr:revisionPtr revIDLastSave="0" documentId="13_ncr:1_{4CB5EFA9-2D8F-4BCB-8EB0-B4E5572CFBCB}" xr6:coauthVersionLast="46" xr6:coauthVersionMax="46" xr10:uidLastSave="{00000000-0000-0000-0000-000000000000}"/>
  <bookViews>
    <workbookView xWindow="-120" yWindow="-120" windowWidth="29040" windowHeight="1599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Area" localSheetId="2">CA!$A$1:$H$75</definedName>
    <definedName name="_xlnm.Print_Area" localSheetId="0">COG!$A$1:$H$85</definedName>
  </definedNames>
  <calcPr calcId="191029"/>
</workbook>
</file>

<file path=xl/calcChain.xml><?xml version="1.0" encoding="utf-8"?>
<calcChain xmlns="http://schemas.openxmlformats.org/spreadsheetml/2006/main">
  <c r="E34" i="4" l="1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73" i="4"/>
  <c r="F73" i="4"/>
  <c r="D73" i="4"/>
  <c r="H67" i="4"/>
  <c r="H59" i="4"/>
  <c r="E71" i="4"/>
  <c r="H71" i="4" s="1"/>
  <c r="E69" i="4"/>
  <c r="H69" i="4" s="1"/>
  <c r="E67" i="4"/>
  <c r="E65" i="4"/>
  <c r="H65" i="4" s="1"/>
  <c r="E63" i="4"/>
  <c r="H63" i="4" s="1"/>
  <c r="E61" i="4"/>
  <c r="H61" i="4" s="1"/>
  <c r="E59" i="4"/>
  <c r="C73" i="4"/>
  <c r="G51" i="4"/>
  <c r="F51" i="4"/>
  <c r="H49" i="4"/>
  <c r="E49" i="4"/>
  <c r="E48" i="4"/>
  <c r="H48" i="4" s="1"/>
  <c r="E47" i="4"/>
  <c r="H47" i="4" s="1"/>
  <c r="E46" i="4"/>
  <c r="H46" i="4" s="1"/>
  <c r="H51" i="4" s="1"/>
  <c r="D51" i="4"/>
  <c r="C51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37" i="4"/>
  <c r="F37" i="4"/>
  <c r="D37" i="4"/>
  <c r="C37" i="4"/>
  <c r="H73" i="4" l="1"/>
  <c r="E51" i="4"/>
  <c r="E73" i="4"/>
  <c r="H37" i="4"/>
  <c r="E37" i="4"/>
  <c r="H37" i="5" l="1"/>
  <c r="E40" i="5"/>
  <c r="H40" i="5" s="1"/>
  <c r="E39" i="5"/>
  <c r="H39" i="5" s="1"/>
  <c r="E38" i="5"/>
  <c r="E37" i="5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12" i="6" s="1"/>
  <c r="H75" i="6"/>
  <c r="H74" i="6"/>
  <c r="H71" i="6"/>
  <c r="H70" i="6"/>
  <c r="H67" i="6"/>
  <c r="H66" i="6"/>
  <c r="H63" i="6"/>
  <c r="H62" i="6"/>
  <c r="H59" i="6"/>
  <c r="H58" i="6"/>
  <c r="H54" i="6"/>
  <c r="H51" i="6"/>
  <c r="H50" i="6"/>
  <c r="H46" i="6"/>
  <c r="H42" i="6"/>
  <c r="H39" i="6"/>
  <c r="H38" i="6"/>
  <c r="H34" i="6"/>
  <c r="H27" i="6"/>
  <c r="H26" i="6"/>
  <c r="H14" i="6"/>
  <c r="H11" i="6"/>
  <c r="E76" i="6"/>
  <c r="H76" i="6" s="1"/>
  <c r="E75" i="6"/>
  <c r="E74" i="6"/>
  <c r="E73" i="6"/>
  <c r="H73" i="6" s="1"/>
  <c r="E72" i="6"/>
  <c r="H72" i="6" s="1"/>
  <c r="E71" i="6"/>
  <c r="E70" i="6"/>
  <c r="E68" i="6"/>
  <c r="H68" i="6" s="1"/>
  <c r="E67" i="6"/>
  <c r="E66" i="6"/>
  <c r="E64" i="6"/>
  <c r="H64" i="6" s="1"/>
  <c r="E63" i="6"/>
  <c r="E62" i="6"/>
  <c r="E61" i="6"/>
  <c r="H61" i="6" s="1"/>
  <c r="E60" i="6"/>
  <c r="H60" i="6" s="1"/>
  <c r="E59" i="6"/>
  <c r="E58" i="6"/>
  <c r="E56" i="6"/>
  <c r="H56" i="6" s="1"/>
  <c r="E55" i="6"/>
  <c r="H55" i="6" s="1"/>
  <c r="E54" i="6"/>
  <c r="E52" i="6"/>
  <c r="H52" i="6" s="1"/>
  <c r="E51" i="6"/>
  <c r="E50" i="6"/>
  <c r="E49" i="6"/>
  <c r="H49" i="6" s="1"/>
  <c r="E48" i="6"/>
  <c r="H48" i="6" s="1"/>
  <c r="E47" i="6"/>
  <c r="H47" i="6" s="1"/>
  <c r="E46" i="6"/>
  <c r="E45" i="6"/>
  <c r="H45" i="6" s="1"/>
  <c r="E44" i="6"/>
  <c r="H44" i="6" s="1"/>
  <c r="E42" i="6"/>
  <c r="E41" i="6"/>
  <c r="H41" i="6" s="1"/>
  <c r="E40" i="6"/>
  <c r="H40" i="6" s="1"/>
  <c r="E39" i="6"/>
  <c r="E38" i="6"/>
  <c r="E37" i="6"/>
  <c r="H37" i="6" s="1"/>
  <c r="E36" i="6"/>
  <c r="H36" i="6" s="1"/>
  <c r="E35" i="6"/>
  <c r="H35" i="6" s="1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E26" i="6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E57" i="6" s="1"/>
  <c r="H57" i="6" s="1"/>
  <c r="C53" i="6"/>
  <c r="C43" i="6"/>
  <c r="C33" i="6"/>
  <c r="C23" i="6"/>
  <c r="C13" i="6"/>
  <c r="C5" i="6"/>
  <c r="C42" i="5" l="1"/>
  <c r="H25" i="5"/>
  <c r="E16" i="8"/>
  <c r="E53" i="6"/>
  <c r="H53" i="6"/>
  <c r="E43" i="6"/>
  <c r="H43" i="6"/>
  <c r="E33" i="6"/>
  <c r="H33" i="6"/>
  <c r="E23" i="6"/>
  <c r="H23" i="6"/>
  <c r="E13" i="6"/>
  <c r="H13" i="6" s="1"/>
  <c r="F77" i="6"/>
  <c r="H16" i="5"/>
  <c r="G77" i="6"/>
  <c r="E36" i="5"/>
  <c r="H38" i="5"/>
  <c r="H6" i="8"/>
  <c r="H16" i="8" s="1"/>
  <c r="E6" i="5"/>
  <c r="H13" i="5"/>
  <c r="H6" i="5" s="1"/>
  <c r="H36" i="5"/>
  <c r="C77" i="6"/>
  <c r="D77" i="6"/>
  <c r="E5" i="6"/>
  <c r="D42" i="5"/>
  <c r="F42" i="5"/>
  <c r="G42" i="5"/>
  <c r="E25" i="5"/>
  <c r="E16" i="5"/>
  <c r="H42" i="5" l="1"/>
  <c r="E42" i="5"/>
  <c r="E77" i="6"/>
  <c r="H5" i="6"/>
  <c r="H77" i="6" s="1"/>
</calcChain>
</file>

<file path=xl/sharedStrings.xml><?xml version="1.0" encoding="utf-8"?>
<sst xmlns="http://schemas.openxmlformats.org/spreadsheetml/2006/main" count="237" uniqueCount="169">
  <si>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</si>
  <si>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</si>
  <si>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</si>
  <si>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</si>
  <si>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</si>
  <si>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</si>
  <si>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</si>
  <si>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</si>
  <si>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</si>
  <si>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</si>
  <si>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</si>
  <si>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</si>
  <si>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</si>
  <si>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</si>
  <si>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</si>
  <si>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</si>
  <si>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</si>
  <si>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</si>
  <si>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</si>
  <si>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</si>
  <si>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</si>
  <si>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</si>
  <si>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</si>
  <si>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</si>
  <si>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</si>
  <si>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</si>
  <si>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</si>
  <si>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</si>
  <si>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</si>
  <si>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</si>
  <si>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</si>
  <si>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</si>
  <si>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</si>
  <si>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</si>
  <si>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</si>
  <si>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</si>
  <si>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</si>
  <si>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</si>
  <si>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</si>
  <si>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</si>
  <si>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</si>
  <si>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</si>
  <si>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</si>
  <si>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</si>
  <si>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</si>
  <si>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</si>
  <si>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</si>
  <si>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</si>
  <si>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</si>
  <si>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</si>
  <si>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</si>
  <si>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</si>
  <si>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</si>
  <si>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</si>
  <si>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</si>
  <si>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</si>
  <si>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</si>
  <si>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</si>
  <si>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</si>
  <si>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</si>
  <si>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</si>
  <si>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</si>
  <si>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</si>
  <si>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</si>
  <si>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</si>
  <si>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</si>
  <si>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</si>
  <si>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</si>
  <si>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</si>
  <si>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</si>
  <si>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</si>
  <si>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</si>
  <si>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</si>
  <si>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</si>
  <si>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</si>
  <si>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</si>
  <si>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</si>
  <si>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</si>
  <si>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</si>
  <si>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</si>
  <si>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</si>
  <si>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</si>
  <si>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</si>
  <si>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</si>
  <si>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</si>
  <si>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</si>
  <si>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</si>
  <si>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</si>
  <si>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</si>
  <si>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</si>
  <si>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</si>
  <si>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</si>
  <si>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</si>
  <si>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</si>
  <si>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</si>
  <si>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</si>
  <si>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</si>
  <si>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</si>
  <si>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</si>
  <si>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</si>
  <si>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</si>
  <si>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</si>
  <si>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</si>
  <si>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</si>
  <si>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</si>
  <si>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</si>
  <si>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</si>
  <si>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</si>
  <si>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</si>
  <si>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</si>
  <si>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</si>
  <si>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</si>
  <si>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</si>
  <si>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</si>
  <si>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</si>
  <si>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</si>
  <si>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</si>
  <si>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</si>
  <si>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</si>
  <si>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</si>
  <si>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</si>
  <si>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</si>
  <si>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</si>
  <si>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</si>
  <si>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</si>
  <si>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</si>
  <si>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</si>
  <si>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</si>
  <si>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H. AYUNTAMIENTO</t>
  </si>
  <si>
    <t>PRESIDENCIA MUNICIPAL</t>
  </si>
  <si>
    <t>SECRETARIA</t>
  </si>
  <si>
    <t>TESORERIA</t>
  </si>
  <si>
    <t>CONTRALORÍA MUNICIPAL</t>
  </si>
  <si>
    <t>DELEGACIONES</t>
  </si>
  <si>
    <t>OBRAS PUBLICAS</t>
  </si>
  <si>
    <t>DESARROLLO SOCIAL</t>
  </si>
  <si>
    <t>DESARROLLO RURAL</t>
  </si>
  <si>
    <t>EDUCACION</t>
  </si>
  <si>
    <t>DEPORTES Y ATENCIÓN A LA JUVENTUD</t>
  </si>
  <si>
    <t>ACCESO A LA INFORMACIÓN</t>
  </si>
  <si>
    <t>SERVICIOS MUNICIPALES</t>
  </si>
  <si>
    <t>LIMPIA</t>
  </si>
  <si>
    <t>PARQUES Y JARDINES</t>
  </si>
  <si>
    <t>RASTRO</t>
  </si>
  <si>
    <t>PANTEON</t>
  </si>
  <si>
    <t>ALUMBRADO PUBLICO</t>
  </si>
  <si>
    <t>JUBILADOS</t>
  </si>
  <si>
    <t>SEG PUBLICA, TRANSITO, TRANSP Y PC.</t>
  </si>
  <si>
    <t>OBRAS Y ACCIONES</t>
  </si>
  <si>
    <t>FONDO DE FORTALECIMIENTO MUNICIPAL</t>
  </si>
  <si>
    <t>IMPUESTO INMOBILIARIO Y CATASTRO</t>
  </si>
  <si>
    <t>RECURSOS HUMANOS Y EVENTOS ESPECIALES</t>
  </si>
  <si>
    <t>DESARROLLO ECONOMICO</t>
  </si>
  <si>
    <t>ATENCIÓN A LA MUJER</t>
  </si>
  <si>
    <t>DIF MUNICIPAL</t>
  </si>
  <si>
    <t>CASA DE LA CULTURA</t>
  </si>
  <si>
    <t>“Bajo protesta de decir verdad declaramos que los Estados Financieros y sus notas, son razonablemente correctos y son responsabilidad del emisor”.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</si>
  <si>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                          ________________________</t>
  </si>
  <si>
    <t xml:space="preserve">  _________________</t>
  </si>
  <si>
    <t xml:space="preserve">C. Fernando Rosas Cardoso                                         C. Nancy Montero Ruiz                                      .          Presidente Municipal                                                                   Sindico Municipal </t>
  </si>
  <si>
    <t xml:space="preserve">C.P. y M.F. Neidy Guadalupe Navarrete Romero           .           Tesorera Municipal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</si>
  <si>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                      _________________</t>
  </si>
  <si>
    <t xml:space="preserve">C. Fernando Rosas Cardoso       C. Nancy Montero  Ruiz                    Presidente Municipal                                    Sindico Municipal </t>
  </si>
  <si>
    <t>MUNICIPIO DE SANTIAGO MARAVATÍO GUANAJUATO
ESTADO ANALÍTICO DEL EJERCICIO DEL PRESUPUESTO DE EGRESOS
CLASIFICACIÓN FUNCIONAL (FINALIDAD Y FUNCIÓN) - ANUAL
DEL 1 ENERO AL 31 DE DICIEMBRE DEL 2020</t>
  </si>
  <si>
    <t>MUNICIPIO DE SANTIAGO MARAVATÍO GUANAJUATO
ESTADO ANALÍTICO DEL EJERCICIO DEL PRESUPUESTO DE EGRESOS - ANUAL
CLASIFICACIÓN POR OBJETO DEL GASTO (CAPÍTULO Y CONCEPTO) 
DEL 1 ENERO AL 31 DE DICIEMBRE DEL 2020</t>
  </si>
  <si>
    <t>MUNICIPIO DE SANTIAGO MARAVATÍO GUANAJUATO
ESTADO ANALÍTICO DEL EJERCICIO DEL PRESUPUESTO DE EGRESOS - ANUAL
CLASIFICACION ECÓNOMICA (POR TIPO DE GASTO)
DEL 1 ENERO AL 31 DE DICIEMBRE DEL 2020</t>
  </si>
  <si>
    <t>MUNICIPIO DE SANTIAGO MARAVATÍO GUANAJUATO
ESTADO ANALÍTICO DEL EJERCICIO DEL PRESUPUESTO DE EGRESOS - ANUAL
CLASIFICACIÓN ADMINISTRATIVA
DEL 1 ENERO AL 31 DE DICIEMBRE DEL 2020</t>
  </si>
  <si>
    <t>Gobierno (Federal/Estatal/Municipal) de MUNICIPIO DE SANTIAGO MARAVATÍO GUANAJUATO
Estado Analítico del Ejercicio del Presupuesto de Egresos - ANUAL
Clasificación Administrativa
DEL 1 ENERO AL 31 DE DICIEMBRE DEL 2020</t>
  </si>
  <si>
    <t>Sector Paraestatal del Gobierno (Federal/Estatal/Municipal) de MUNICIPIO DE SANTIAGO MARAVATÍO GUANAJUATO
Estado Analítico del Ejercicio del Presupuesto de Egresos - ANUAL
Clasificación Administrativa
DEL 1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</si>
</sst>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7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2" fillId="0" borderId="0" xfId="8" applyFont="1" applyAlignment="1" applyProtection="1">
      <alignment wrapText="1"/>
      <protection locked="0"/>
    </xf>
    <xf numFmtId="4" fontId="2" fillId="0" borderId="0" xfId="8" applyNumberFormat="1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justify" vertical="top"/>
      <protection locked="0"/>
    </xf>
    <xf numFmtId="0" fontId="2" fillId="0" borderId="0" xfId="8" applyFont="1" applyAlignment="1" applyProtection="1">
      <alignment vertical="top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showGridLines="0" tabSelected="1" zoomScaleNormal="100" workbookViewId="0">
      <selection activeCell="J3" sqref="J3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7" t="s">
        <v>164</v>
      </c>
      <c r="B1" s="58"/>
      <c r="C1" s="58"/>
      <c r="D1" s="58"/>
      <c r="E1" s="58"/>
      <c r="F1" s="58"/>
      <c r="G1" s="58"/>
      <c r="H1" s="59"/>
    </row>
    <row r="2" spans="1:8" x14ac:dyDescent="0.2">
      <c r="A2" s="62" t="s">
        <v>54</v>
      </c>
      <c r="B2" s="63"/>
      <c r="C2" s="57" t="s">
        <v>60</v>
      </c>
      <c r="D2" s="58"/>
      <c r="E2" s="58"/>
      <c r="F2" s="58"/>
      <c r="G2" s="59"/>
      <c r="H2" s="60" t="s">
        <v>59</v>
      </c>
    </row>
    <row r="3" spans="1:8" ht="24.95" customHeight="1" x14ac:dyDescent="0.2">
      <c r="A3" s="64"/>
      <c r="B3" s="6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1"/>
    </row>
    <row r="4" spans="1:8" x14ac:dyDescent="0.2">
      <c r="A4" s="66"/>
      <c r="B4" s="6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31775475.310000002</v>
      </c>
      <c r="D5" s="14">
        <f>SUM(D6:D12)</f>
        <v>4081936.2700000005</v>
      </c>
      <c r="E5" s="14">
        <f>C5+D5</f>
        <v>35857411.580000006</v>
      </c>
      <c r="F5" s="14">
        <f>SUM(F6:F12)</f>
        <v>30529760.190000001</v>
      </c>
      <c r="G5" s="14">
        <f>SUM(G6:G12)</f>
        <v>30529760.190000001</v>
      </c>
      <c r="H5" s="14">
        <f>E5-F5</f>
        <v>5327651.3900000043</v>
      </c>
    </row>
    <row r="6" spans="1:8" x14ac:dyDescent="0.2">
      <c r="A6" s="49">
        <v>1100</v>
      </c>
      <c r="B6" s="11" t="s">
        <v>70</v>
      </c>
      <c r="C6" s="15">
        <v>22421529.440000001</v>
      </c>
      <c r="D6" s="15">
        <v>-34366.120000000003</v>
      </c>
      <c r="E6" s="15">
        <f t="shared" ref="E6:E69" si="0">C6+D6</f>
        <v>22387163.32</v>
      </c>
      <c r="F6" s="15">
        <v>22128693.960000001</v>
      </c>
      <c r="G6" s="15">
        <v>22128693.960000001</v>
      </c>
      <c r="H6" s="15">
        <f t="shared" ref="H6:H69" si="1">E6-F6</f>
        <v>258469.3599999994</v>
      </c>
    </row>
    <row r="7" spans="1:8" x14ac:dyDescent="0.2">
      <c r="A7" s="49">
        <v>1200</v>
      </c>
      <c r="B7" s="11" t="s">
        <v>71</v>
      </c>
      <c r="C7" s="15">
        <v>2111000</v>
      </c>
      <c r="D7" s="15">
        <v>-614000</v>
      </c>
      <c r="E7" s="15">
        <f t="shared" si="0"/>
        <v>1497000</v>
      </c>
      <c r="F7" s="15">
        <v>1433980.27</v>
      </c>
      <c r="G7" s="15">
        <v>1433980.27</v>
      </c>
      <c r="H7" s="15">
        <f t="shared" si="1"/>
        <v>63019.729999999981</v>
      </c>
    </row>
    <row r="8" spans="1:8" x14ac:dyDescent="0.2">
      <c r="A8" s="49">
        <v>1300</v>
      </c>
      <c r="B8" s="11" t="s">
        <v>72</v>
      </c>
      <c r="C8" s="15">
        <v>6316336.6500000004</v>
      </c>
      <c r="D8" s="15">
        <v>-19913.240000000002</v>
      </c>
      <c r="E8" s="15">
        <f t="shared" si="0"/>
        <v>6296423.4100000001</v>
      </c>
      <c r="F8" s="15">
        <v>6101505.79</v>
      </c>
      <c r="G8" s="15">
        <v>6101505.79</v>
      </c>
      <c r="H8" s="15">
        <f t="shared" si="1"/>
        <v>194917.62000000011</v>
      </c>
    </row>
    <row r="9" spans="1:8" x14ac:dyDescent="0.2">
      <c r="A9" s="49">
        <v>1400</v>
      </c>
      <c r="B9" s="11" t="s">
        <v>35</v>
      </c>
      <c r="C9" s="15">
        <v>110000</v>
      </c>
      <c r="D9" s="15">
        <v>-6500</v>
      </c>
      <c r="E9" s="15">
        <f t="shared" si="0"/>
        <v>103500</v>
      </c>
      <c r="F9" s="15">
        <v>103461.48</v>
      </c>
      <c r="G9" s="15">
        <v>103461.48</v>
      </c>
      <c r="H9" s="15">
        <f t="shared" si="1"/>
        <v>38.520000000004075</v>
      </c>
    </row>
    <row r="10" spans="1:8" x14ac:dyDescent="0.2">
      <c r="A10" s="49">
        <v>1500</v>
      </c>
      <c r="B10" s="11" t="s">
        <v>73</v>
      </c>
      <c r="C10" s="15">
        <v>566609.22</v>
      </c>
      <c r="D10" s="15">
        <v>655345.66</v>
      </c>
      <c r="E10" s="15">
        <f t="shared" si="0"/>
        <v>1221954.8799999999</v>
      </c>
      <c r="F10" s="15">
        <v>762118.69</v>
      </c>
      <c r="G10" s="15">
        <v>762118.69</v>
      </c>
      <c r="H10" s="15">
        <f t="shared" si="1"/>
        <v>459836.18999999994</v>
      </c>
    </row>
    <row r="11" spans="1:8" x14ac:dyDescent="0.2">
      <c r="A11" s="49">
        <v>1600</v>
      </c>
      <c r="B11" s="11" t="s">
        <v>36</v>
      </c>
      <c r="C11" s="15">
        <v>250000</v>
      </c>
      <c r="D11" s="15">
        <v>4101369.97</v>
      </c>
      <c r="E11" s="15">
        <f t="shared" si="0"/>
        <v>4351369.9700000007</v>
      </c>
      <c r="F11" s="15">
        <v>0</v>
      </c>
      <c r="G11" s="15">
        <v>0</v>
      </c>
      <c r="H11" s="15">
        <f t="shared" si="1"/>
        <v>4351369.9700000007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6828074.0099999998</v>
      </c>
      <c r="D13" s="15">
        <f>SUM(D14:D22)</f>
        <v>1855536.22</v>
      </c>
      <c r="E13" s="15">
        <f t="shared" si="0"/>
        <v>8683610.2300000004</v>
      </c>
      <c r="F13" s="15">
        <f>SUM(F14:F22)</f>
        <v>7073622.7200000007</v>
      </c>
      <c r="G13" s="15">
        <f>SUM(G14:G22)</f>
        <v>6967610.040000001</v>
      </c>
      <c r="H13" s="15">
        <f t="shared" si="1"/>
        <v>1609987.5099999998</v>
      </c>
    </row>
    <row r="14" spans="1:8" x14ac:dyDescent="0.2">
      <c r="A14" s="49">
        <v>2100</v>
      </c>
      <c r="B14" s="11" t="s">
        <v>75</v>
      </c>
      <c r="C14" s="15">
        <v>828809.01</v>
      </c>
      <c r="D14" s="15">
        <v>167945.78</v>
      </c>
      <c r="E14" s="15">
        <f t="shared" si="0"/>
        <v>996754.79</v>
      </c>
      <c r="F14" s="15">
        <v>659328.02</v>
      </c>
      <c r="G14" s="15">
        <v>659328.02</v>
      </c>
      <c r="H14" s="15">
        <f t="shared" si="1"/>
        <v>337426.77</v>
      </c>
    </row>
    <row r="15" spans="1:8" x14ac:dyDescent="0.2">
      <c r="A15" s="49">
        <v>2200</v>
      </c>
      <c r="B15" s="11" t="s">
        <v>76</v>
      </c>
      <c r="C15" s="15">
        <v>356185</v>
      </c>
      <c r="D15" s="15">
        <v>-36283.68</v>
      </c>
      <c r="E15" s="15">
        <f t="shared" si="0"/>
        <v>319901.32</v>
      </c>
      <c r="F15" s="15">
        <v>140528.42000000001</v>
      </c>
      <c r="G15" s="15">
        <v>140528.42000000001</v>
      </c>
      <c r="H15" s="15">
        <f t="shared" si="1"/>
        <v>179372.9</v>
      </c>
    </row>
    <row r="16" spans="1:8" x14ac:dyDescent="0.2">
      <c r="A16" s="49">
        <v>2300</v>
      </c>
      <c r="B16" s="11" t="s">
        <v>77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637760</v>
      </c>
      <c r="D17" s="15">
        <v>1538820.98</v>
      </c>
      <c r="E17" s="15">
        <f t="shared" si="0"/>
        <v>2176580.98</v>
      </c>
      <c r="F17" s="15">
        <v>1643825.49</v>
      </c>
      <c r="G17" s="15">
        <v>1643825.49</v>
      </c>
      <c r="H17" s="15">
        <f t="shared" si="1"/>
        <v>532755.49</v>
      </c>
    </row>
    <row r="18" spans="1:8" x14ac:dyDescent="0.2">
      <c r="A18" s="49">
        <v>2500</v>
      </c>
      <c r="B18" s="11" t="s">
        <v>79</v>
      </c>
      <c r="C18" s="15">
        <v>453780</v>
      </c>
      <c r="D18" s="15">
        <v>110108</v>
      </c>
      <c r="E18" s="15">
        <f t="shared" si="0"/>
        <v>563888</v>
      </c>
      <c r="F18" s="15">
        <v>500318.68</v>
      </c>
      <c r="G18" s="15">
        <v>499933.68</v>
      </c>
      <c r="H18" s="15">
        <f t="shared" si="1"/>
        <v>63569.320000000007</v>
      </c>
    </row>
    <row r="19" spans="1:8" x14ac:dyDescent="0.2">
      <c r="A19" s="49">
        <v>2600</v>
      </c>
      <c r="B19" s="11" t="s">
        <v>80</v>
      </c>
      <c r="C19" s="15">
        <v>3424000</v>
      </c>
      <c r="D19" s="15">
        <v>173046.66</v>
      </c>
      <c r="E19" s="15">
        <f t="shared" si="0"/>
        <v>3597046.66</v>
      </c>
      <c r="F19" s="15">
        <v>3322794.21</v>
      </c>
      <c r="G19" s="15">
        <v>3217166.53</v>
      </c>
      <c r="H19" s="15">
        <f t="shared" si="1"/>
        <v>274252.45000000019</v>
      </c>
    </row>
    <row r="20" spans="1:8" x14ac:dyDescent="0.2">
      <c r="A20" s="49">
        <v>2700</v>
      </c>
      <c r="B20" s="11" t="s">
        <v>81</v>
      </c>
      <c r="C20" s="15">
        <v>296640</v>
      </c>
      <c r="D20" s="15">
        <v>-8659.48</v>
      </c>
      <c r="E20" s="15">
        <f t="shared" si="0"/>
        <v>287980.52</v>
      </c>
      <c r="F20" s="15">
        <v>260974.29</v>
      </c>
      <c r="G20" s="15">
        <v>260974.29</v>
      </c>
      <c r="H20" s="15">
        <f t="shared" si="1"/>
        <v>27006.23000000001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830900</v>
      </c>
      <c r="D22" s="15">
        <v>-89442.04</v>
      </c>
      <c r="E22" s="15">
        <f t="shared" si="0"/>
        <v>741457.96</v>
      </c>
      <c r="F22" s="15">
        <v>545853.61</v>
      </c>
      <c r="G22" s="15">
        <v>545853.61</v>
      </c>
      <c r="H22" s="15">
        <f t="shared" si="1"/>
        <v>195604.34999999998</v>
      </c>
    </row>
    <row r="23" spans="1:8" x14ac:dyDescent="0.2">
      <c r="A23" s="48" t="s">
        <v>63</v>
      </c>
      <c r="B23" s="7"/>
      <c r="C23" s="15">
        <f>SUM(C24:C32)</f>
        <v>9402251.1199999992</v>
      </c>
      <c r="D23" s="15">
        <f>SUM(D24:D32)</f>
        <v>1323884.79</v>
      </c>
      <c r="E23" s="15">
        <f t="shared" si="0"/>
        <v>10726135.91</v>
      </c>
      <c r="F23" s="15">
        <f>SUM(F24:F32)</f>
        <v>9017262.6400000006</v>
      </c>
      <c r="G23" s="15">
        <f>SUM(G24:G32)</f>
        <v>9017262.6400000006</v>
      </c>
      <c r="H23" s="15">
        <f t="shared" si="1"/>
        <v>1708873.2699999996</v>
      </c>
    </row>
    <row r="24" spans="1:8" x14ac:dyDescent="0.2">
      <c r="A24" s="49">
        <v>3100</v>
      </c>
      <c r="B24" s="11" t="s">
        <v>84</v>
      </c>
      <c r="C24" s="15">
        <v>3604720.19</v>
      </c>
      <c r="D24" s="15">
        <v>1640688.47</v>
      </c>
      <c r="E24" s="15">
        <f t="shared" si="0"/>
        <v>5245408.66</v>
      </c>
      <c r="F24" s="15">
        <v>5075304.4800000004</v>
      </c>
      <c r="G24" s="15">
        <v>5075304.4800000004</v>
      </c>
      <c r="H24" s="15">
        <f t="shared" si="1"/>
        <v>170104.1799999997</v>
      </c>
    </row>
    <row r="25" spans="1:8" x14ac:dyDescent="0.2">
      <c r="A25" s="49">
        <v>3200</v>
      </c>
      <c r="B25" s="11" t="s">
        <v>85</v>
      </c>
      <c r="C25" s="15">
        <v>467660</v>
      </c>
      <c r="D25" s="15">
        <v>109604</v>
      </c>
      <c r="E25" s="15">
        <f t="shared" si="0"/>
        <v>577264</v>
      </c>
      <c r="F25" s="15">
        <v>378470.96</v>
      </c>
      <c r="G25" s="15">
        <v>378470.96</v>
      </c>
      <c r="H25" s="15">
        <f t="shared" si="1"/>
        <v>198793.03999999998</v>
      </c>
    </row>
    <row r="26" spans="1:8" x14ac:dyDescent="0.2">
      <c r="A26" s="49">
        <v>3300</v>
      </c>
      <c r="B26" s="11" t="s">
        <v>86</v>
      </c>
      <c r="C26" s="15">
        <v>222950</v>
      </c>
      <c r="D26" s="15">
        <v>1009042.47</v>
      </c>
      <c r="E26" s="15">
        <f t="shared" si="0"/>
        <v>1231992.47</v>
      </c>
      <c r="F26" s="15">
        <v>758937.1</v>
      </c>
      <c r="G26" s="15">
        <v>758937.1</v>
      </c>
      <c r="H26" s="15">
        <f t="shared" si="1"/>
        <v>473055.37</v>
      </c>
    </row>
    <row r="27" spans="1:8" x14ac:dyDescent="0.2">
      <c r="A27" s="49">
        <v>3400</v>
      </c>
      <c r="B27" s="11" t="s">
        <v>87</v>
      </c>
      <c r="C27" s="15">
        <v>326212.17</v>
      </c>
      <c r="D27" s="15">
        <v>-56667.76</v>
      </c>
      <c r="E27" s="15">
        <f t="shared" si="0"/>
        <v>269544.40999999997</v>
      </c>
      <c r="F27" s="15">
        <v>162301.25</v>
      </c>
      <c r="G27" s="15">
        <v>162301.25</v>
      </c>
      <c r="H27" s="15">
        <f t="shared" si="1"/>
        <v>107243.15999999997</v>
      </c>
    </row>
    <row r="28" spans="1:8" x14ac:dyDescent="0.2">
      <c r="A28" s="49">
        <v>3500</v>
      </c>
      <c r="B28" s="11" t="s">
        <v>88</v>
      </c>
      <c r="C28" s="15">
        <v>443670.35</v>
      </c>
      <c r="D28" s="15">
        <v>-9422.39</v>
      </c>
      <c r="E28" s="15">
        <f t="shared" si="0"/>
        <v>434247.95999999996</v>
      </c>
      <c r="F28" s="15">
        <v>365848.5</v>
      </c>
      <c r="G28" s="15">
        <v>365848.5</v>
      </c>
      <c r="H28" s="15">
        <f t="shared" si="1"/>
        <v>68399.459999999963</v>
      </c>
    </row>
    <row r="29" spans="1:8" x14ac:dyDescent="0.2">
      <c r="A29" s="49">
        <v>3600</v>
      </c>
      <c r="B29" s="11" t="s">
        <v>89</v>
      </c>
      <c r="C29" s="15">
        <v>255040</v>
      </c>
      <c r="D29" s="15">
        <v>-24860</v>
      </c>
      <c r="E29" s="15">
        <f t="shared" si="0"/>
        <v>230180</v>
      </c>
      <c r="F29" s="15">
        <v>108586.67</v>
      </c>
      <c r="G29" s="15">
        <v>108586.67</v>
      </c>
      <c r="H29" s="15">
        <f t="shared" si="1"/>
        <v>121593.33</v>
      </c>
    </row>
    <row r="30" spans="1:8" x14ac:dyDescent="0.2">
      <c r="A30" s="49">
        <v>3700</v>
      </c>
      <c r="B30" s="11" t="s">
        <v>90</v>
      </c>
      <c r="C30" s="15">
        <v>257240</v>
      </c>
      <c r="D30" s="15">
        <v>-36500</v>
      </c>
      <c r="E30" s="15">
        <f t="shared" si="0"/>
        <v>220740</v>
      </c>
      <c r="F30" s="15">
        <v>71210.34</v>
      </c>
      <c r="G30" s="15">
        <v>71210.34</v>
      </c>
      <c r="H30" s="15">
        <f t="shared" si="1"/>
        <v>149529.66</v>
      </c>
    </row>
    <row r="31" spans="1:8" x14ac:dyDescent="0.2">
      <c r="A31" s="49">
        <v>3800</v>
      </c>
      <c r="B31" s="11" t="s">
        <v>91</v>
      </c>
      <c r="C31" s="15">
        <v>3210400</v>
      </c>
      <c r="D31" s="15">
        <v>-1514000</v>
      </c>
      <c r="E31" s="15">
        <f t="shared" si="0"/>
        <v>1696400</v>
      </c>
      <c r="F31" s="15">
        <v>1373699.35</v>
      </c>
      <c r="G31" s="15">
        <v>1373699.35</v>
      </c>
      <c r="H31" s="15">
        <f t="shared" si="1"/>
        <v>322700.64999999991</v>
      </c>
    </row>
    <row r="32" spans="1:8" x14ac:dyDescent="0.2">
      <c r="A32" s="49">
        <v>3900</v>
      </c>
      <c r="B32" s="11" t="s">
        <v>19</v>
      </c>
      <c r="C32" s="15">
        <v>614358.41</v>
      </c>
      <c r="D32" s="15">
        <v>206000</v>
      </c>
      <c r="E32" s="15">
        <f t="shared" si="0"/>
        <v>820358.41</v>
      </c>
      <c r="F32" s="15">
        <v>722903.99</v>
      </c>
      <c r="G32" s="15">
        <v>722903.99</v>
      </c>
      <c r="H32" s="15">
        <f t="shared" si="1"/>
        <v>97454.420000000042</v>
      </c>
    </row>
    <row r="33" spans="1:8" x14ac:dyDescent="0.2">
      <c r="A33" s="48" t="s">
        <v>64</v>
      </c>
      <c r="B33" s="7"/>
      <c r="C33" s="15">
        <f>SUM(C34:C42)</f>
        <v>12176793.620000001</v>
      </c>
      <c r="D33" s="15">
        <f>SUM(D34:D42)</f>
        <v>12438676.91</v>
      </c>
      <c r="E33" s="15">
        <f t="shared" si="0"/>
        <v>24615470.530000001</v>
      </c>
      <c r="F33" s="15">
        <f>SUM(F34:F42)</f>
        <v>19838141.609999999</v>
      </c>
      <c r="G33" s="15">
        <f>SUM(G34:G42)</f>
        <v>19837613.609999999</v>
      </c>
      <c r="H33" s="15">
        <f t="shared" si="1"/>
        <v>4777328.9200000018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7319774.2199999997</v>
      </c>
      <c r="D35" s="15">
        <v>881977.53</v>
      </c>
      <c r="E35" s="15">
        <f t="shared" si="0"/>
        <v>8201751.75</v>
      </c>
      <c r="F35" s="15">
        <v>8081378.9500000002</v>
      </c>
      <c r="G35" s="15">
        <v>8081378.9500000002</v>
      </c>
      <c r="H35" s="15">
        <f t="shared" si="1"/>
        <v>120372.79999999981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4701804.1900000004</v>
      </c>
      <c r="E36" s="15">
        <f t="shared" si="0"/>
        <v>4701804.1900000004</v>
      </c>
      <c r="F36" s="15">
        <v>3023647.42</v>
      </c>
      <c r="G36" s="15">
        <v>3023647.42</v>
      </c>
      <c r="H36" s="15">
        <f t="shared" si="1"/>
        <v>1678156.7700000005</v>
      </c>
    </row>
    <row r="37" spans="1:8" x14ac:dyDescent="0.2">
      <c r="A37" s="49">
        <v>4400</v>
      </c>
      <c r="B37" s="11" t="s">
        <v>95</v>
      </c>
      <c r="C37" s="15">
        <v>4857019.4000000004</v>
      </c>
      <c r="D37" s="15">
        <v>6854895.1900000004</v>
      </c>
      <c r="E37" s="15">
        <f t="shared" si="0"/>
        <v>11711914.59</v>
      </c>
      <c r="F37" s="15">
        <v>8733115.2400000002</v>
      </c>
      <c r="G37" s="15">
        <v>8732587.2400000002</v>
      </c>
      <c r="H37" s="15">
        <f t="shared" si="1"/>
        <v>2978799.3499999996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383217.71</v>
      </c>
      <c r="D43" s="15">
        <f>SUM(D44:D52)</f>
        <v>318584.28999999998</v>
      </c>
      <c r="E43" s="15">
        <f t="shared" si="0"/>
        <v>701802</v>
      </c>
      <c r="F43" s="15">
        <f>SUM(F44:F52)</f>
        <v>521983.95</v>
      </c>
      <c r="G43" s="15">
        <f>SUM(G44:G52)</f>
        <v>521983.95</v>
      </c>
      <c r="H43" s="15">
        <f t="shared" si="1"/>
        <v>179818.05</v>
      </c>
    </row>
    <row r="44" spans="1:8" x14ac:dyDescent="0.2">
      <c r="A44" s="49">
        <v>5100</v>
      </c>
      <c r="B44" s="11" t="s">
        <v>99</v>
      </c>
      <c r="C44" s="15">
        <v>266897.71000000002</v>
      </c>
      <c r="D44" s="15">
        <v>-13447.71</v>
      </c>
      <c r="E44" s="15">
        <f t="shared" si="0"/>
        <v>253450.00000000003</v>
      </c>
      <c r="F44" s="15">
        <v>113619.95</v>
      </c>
      <c r="G44" s="15">
        <v>113619.95</v>
      </c>
      <c r="H44" s="15">
        <f t="shared" si="1"/>
        <v>139830.05000000005</v>
      </c>
    </row>
    <row r="45" spans="1:8" x14ac:dyDescent="0.2">
      <c r="A45" s="49">
        <v>5200</v>
      </c>
      <c r="B45" s="11" t="s">
        <v>100</v>
      </c>
      <c r="C45" s="15">
        <v>33000</v>
      </c>
      <c r="D45" s="15">
        <v>9000</v>
      </c>
      <c r="E45" s="15">
        <f t="shared" si="0"/>
        <v>42000</v>
      </c>
      <c r="F45" s="15">
        <v>12500</v>
      </c>
      <c r="G45" s="15">
        <v>12500</v>
      </c>
      <c r="H45" s="15">
        <f t="shared" si="1"/>
        <v>29500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313664</v>
      </c>
      <c r="E46" s="15">
        <f t="shared" si="0"/>
        <v>313664</v>
      </c>
      <c r="F46" s="15">
        <v>313664</v>
      </c>
      <c r="G46" s="15">
        <v>313664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5000</v>
      </c>
      <c r="D47" s="15">
        <v>-5000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78320</v>
      </c>
      <c r="D49" s="15">
        <v>14368</v>
      </c>
      <c r="E49" s="15">
        <f t="shared" si="0"/>
        <v>92688</v>
      </c>
      <c r="F49" s="15">
        <v>82200</v>
      </c>
      <c r="G49" s="15">
        <v>82200</v>
      </c>
      <c r="H49" s="15">
        <f t="shared" si="1"/>
        <v>10488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17107282.27</v>
      </c>
      <c r="D53" s="15">
        <f>SUM(D54:D56)</f>
        <v>10207135.039999999</v>
      </c>
      <c r="E53" s="15">
        <f t="shared" si="0"/>
        <v>27314417.309999999</v>
      </c>
      <c r="F53" s="15">
        <f>SUM(F54:F56)</f>
        <v>21958936.530000001</v>
      </c>
      <c r="G53" s="15">
        <f>SUM(G54:G56)</f>
        <v>20579413.120000001</v>
      </c>
      <c r="H53" s="15">
        <f t="shared" si="1"/>
        <v>5355480.7799999975</v>
      </c>
    </row>
    <row r="54" spans="1:8" x14ac:dyDescent="0.2">
      <c r="A54" s="49">
        <v>6100</v>
      </c>
      <c r="B54" s="11" t="s">
        <v>108</v>
      </c>
      <c r="C54" s="15">
        <v>16114282.27</v>
      </c>
      <c r="D54" s="15">
        <v>8449438.9100000001</v>
      </c>
      <c r="E54" s="15">
        <f t="shared" si="0"/>
        <v>24563721.18</v>
      </c>
      <c r="F54" s="15">
        <v>19230422.530000001</v>
      </c>
      <c r="G54" s="15">
        <v>17850899.120000001</v>
      </c>
      <c r="H54" s="15">
        <f t="shared" si="1"/>
        <v>5333298.6499999985</v>
      </c>
    </row>
    <row r="55" spans="1:8" x14ac:dyDescent="0.2">
      <c r="A55" s="49">
        <v>6200</v>
      </c>
      <c r="B55" s="11" t="s">
        <v>109</v>
      </c>
      <c r="C55" s="15">
        <v>988000</v>
      </c>
      <c r="D55" s="15">
        <v>1762696.13</v>
      </c>
      <c r="E55" s="15">
        <f t="shared" si="0"/>
        <v>2750696.13</v>
      </c>
      <c r="F55" s="15">
        <v>2728514</v>
      </c>
      <c r="G55" s="15">
        <v>2728514</v>
      </c>
      <c r="H55" s="15">
        <f t="shared" si="1"/>
        <v>22182.129999999888</v>
      </c>
    </row>
    <row r="56" spans="1:8" x14ac:dyDescent="0.2">
      <c r="A56" s="49">
        <v>6300</v>
      </c>
      <c r="B56" s="11" t="s">
        <v>110</v>
      </c>
      <c r="C56" s="15">
        <v>5000</v>
      </c>
      <c r="D56" s="15">
        <v>-5000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77673094.040000007</v>
      </c>
      <c r="D77" s="17">
        <f t="shared" si="4"/>
        <v>30225753.52</v>
      </c>
      <c r="E77" s="17">
        <f t="shared" si="4"/>
        <v>107898847.56</v>
      </c>
      <c r="F77" s="17">
        <f t="shared" si="4"/>
        <v>88939707.640000015</v>
      </c>
      <c r="G77" s="17">
        <f t="shared" si="4"/>
        <v>87453643.550000012</v>
      </c>
      <c r="H77" s="17">
        <f t="shared" si="4"/>
        <v>18959139.920000002</v>
      </c>
    </row>
    <row r="78" spans="1:8" x14ac:dyDescent="0.2">
      <c r="A78" s="68" t="s">
        <v>156</v>
      </c>
      <c r="B78" s="68"/>
      <c r="C78" s="68"/>
      <c r="D78" s="68"/>
      <c r="E78" s="69"/>
    </row>
    <row r="83" spans="2:4" ht="22.5" x14ac:dyDescent="0.2">
      <c r="B83" s="52" t="s">
        <v>157</v>
      </c>
      <c r="C83" s="53"/>
      <c r="D83" s="54" t="s">
        <v>158</v>
      </c>
    </row>
    <row r="84" spans="2:4" ht="45" x14ac:dyDescent="0.2">
      <c r="B84" s="55" t="s">
        <v>159</v>
      </c>
      <c r="C84" s="56"/>
      <c r="D84" s="55" t="s">
        <v>160</v>
      </c>
    </row>
  </sheetData>
  <sheetProtection formatCells="0" formatColumns="0" formatRows="0" autoFilter="0"/>
  <mergeCells count="5">
    <mergeCell ref="A1:H1"/>
    <mergeCell ref="C2:G2"/>
    <mergeCell ref="H2:H3"/>
    <mergeCell ref="A2:B4"/>
    <mergeCell ref="A78:E78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showGridLines="0" zoomScaleNormal="100" workbookViewId="0">
      <selection activeCell="K6" sqref="K6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7" t="s">
        <v>165</v>
      </c>
      <c r="B1" s="58"/>
      <c r="C1" s="58"/>
      <c r="D1" s="58"/>
      <c r="E1" s="58"/>
      <c r="F1" s="58"/>
      <c r="G1" s="58"/>
      <c r="H1" s="59"/>
    </row>
    <row r="2" spans="1:8" x14ac:dyDescent="0.2">
      <c r="A2" s="62" t="s">
        <v>54</v>
      </c>
      <c r="B2" s="63"/>
      <c r="C2" s="57" t="s">
        <v>60</v>
      </c>
      <c r="D2" s="58"/>
      <c r="E2" s="58"/>
      <c r="F2" s="58"/>
      <c r="G2" s="59"/>
      <c r="H2" s="60" t="s">
        <v>59</v>
      </c>
    </row>
    <row r="3" spans="1:8" ht="24.95" customHeight="1" x14ac:dyDescent="0.2">
      <c r="A3" s="64"/>
      <c r="B3" s="6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1"/>
    </row>
    <row r="4" spans="1:8" x14ac:dyDescent="0.2">
      <c r="A4" s="66"/>
      <c r="B4" s="6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60182594.060000002</v>
      </c>
      <c r="D6" s="50">
        <v>19700034.190000001</v>
      </c>
      <c r="E6" s="50">
        <f>C6+D6</f>
        <v>79882628.25</v>
      </c>
      <c r="F6" s="50">
        <v>66458787.159999996</v>
      </c>
      <c r="G6" s="50">
        <v>66352246.479999997</v>
      </c>
      <c r="H6" s="50">
        <f>E6-F6</f>
        <v>13423841.090000004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17490499.98</v>
      </c>
      <c r="D8" s="50">
        <v>10525719.33</v>
      </c>
      <c r="E8" s="50">
        <f>C8+D8</f>
        <v>28016219.310000002</v>
      </c>
      <c r="F8" s="50">
        <v>22480920.48</v>
      </c>
      <c r="G8" s="50">
        <v>21101397.07</v>
      </c>
      <c r="H8" s="50">
        <f>E8-F8</f>
        <v>5535298.8300000019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77673094.040000007</v>
      </c>
      <c r="D16" s="17">
        <f>SUM(D6+D8+D10+D12+D14)</f>
        <v>30225753.520000003</v>
      </c>
      <c r="E16" s="17">
        <f>SUM(E6+E8+E10+E12+E14)</f>
        <v>107898847.56</v>
      </c>
      <c r="F16" s="17">
        <f t="shared" ref="F16:H16" si="0">SUM(F6+F8+F10+F12+F14)</f>
        <v>88939707.640000001</v>
      </c>
      <c r="G16" s="17">
        <f t="shared" si="0"/>
        <v>87453643.549999997</v>
      </c>
      <c r="H16" s="17">
        <f t="shared" si="0"/>
        <v>18959139.920000006</v>
      </c>
    </row>
    <row r="17" spans="2:6" x14ac:dyDescent="0.2">
      <c r="B17" s="68" t="s">
        <v>156</v>
      </c>
      <c r="C17" s="68"/>
      <c r="D17" s="68"/>
      <c r="E17" s="68"/>
      <c r="F17" s="69"/>
    </row>
    <row r="25" spans="2:6" ht="33.75" x14ac:dyDescent="0.2">
      <c r="B25" s="52" t="s">
        <v>161</v>
      </c>
      <c r="C25" s="53"/>
      <c r="D25" s="54" t="s">
        <v>158</v>
      </c>
    </row>
    <row r="26" spans="2:6" ht="45" x14ac:dyDescent="0.2">
      <c r="B26" s="55" t="s">
        <v>162</v>
      </c>
      <c r="C26" s="56"/>
      <c r="D26" s="55" t="s">
        <v>160</v>
      </c>
    </row>
  </sheetData>
  <sheetProtection formatCells="0" formatColumns="0" formatRows="0" autoFilter="0"/>
  <mergeCells count="5">
    <mergeCell ref="A1:H1"/>
    <mergeCell ref="C2:G2"/>
    <mergeCell ref="H2:H3"/>
    <mergeCell ref="A2:B4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4"/>
  <sheetViews>
    <sheetView showGridLines="0" topLeftCell="A7" zoomScaleNormal="100" workbookViewId="0">
      <selection activeCell="J5" sqref="J5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7" t="s">
        <v>166</v>
      </c>
      <c r="B1" s="58"/>
      <c r="C1" s="58"/>
      <c r="D1" s="58"/>
      <c r="E1" s="58"/>
      <c r="F1" s="58"/>
      <c r="G1" s="58"/>
      <c r="H1" s="59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62" t="s">
        <v>54</v>
      </c>
      <c r="B3" s="63"/>
      <c r="C3" s="57" t="s">
        <v>60</v>
      </c>
      <c r="D3" s="58"/>
      <c r="E3" s="58"/>
      <c r="F3" s="58"/>
      <c r="G3" s="59"/>
      <c r="H3" s="60" t="s">
        <v>59</v>
      </c>
    </row>
    <row r="4" spans="1:8" ht="24.95" customHeight="1" x14ac:dyDescent="0.2">
      <c r="A4" s="64"/>
      <c r="B4" s="65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61"/>
    </row>
    <row r="5" spans="1:8" x14ac:dyDescent="0.2">
      <c r="A5" s="66"/>
      <c r="B5" s="67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128</v>
      </c>
      <c r="B7" s="22"/>
      <c r="C7" s="15">
        <v>4037221.75</v>
      </c>
      <c r="D7" s="15">
        <v>2900.01</v>
      </c>
      <c r="E7" s="15">
        <f>C7+D7</f>
        <v>4040121.76</v>
      </c>
      <c r="F7" s="15">
        <v>4006879.97</v>
      </c>
      <c r="G7" s="15">
        <v>4006879.97</v>
      </c>
      <c r="H7" s="15">
        <f>E7-F7</f>
        <v>33241.789999999572</v>
      </c>
    </row>
    <row r="8" spans="1:8" x14ac:dyDescent="0.2">
      <c r="A8" s="4" t="s">
        <v>129</v>
      </c>
      <c r="B8" s="22"/>
      <c r="C8" s="15">
        <v>12109892.109999999</v>
      </c>
      <c r="D8" s="15">
        <v>5782499.6299999999</v>
      </c>
      <c r="E8" s="15">
        <f t="shared" ref="E8:E13" si="0">C8+D8</f>
        <v>17892391.739999998</v>
      </c>
      <c r="F8" s="15">
        <v>11657696.98</v>
      </c>
      <c r="G8" s="15">
        <v>11652861.6</v>
      </c>
      <c r="H8" s="15">
        <f t="shared" ref="H8:H13" si="1">E8-F8</f>
        <v>6234694.7599999979</v>
      </c>
    </row>
    <row r="9" spans="1:8" x14ac:dyDescent="0.2">
      <c r="A9" s="4" t="s">
        <v>130</v>
      </c>
      <c r="B9" s="22"/>
      <c r="C9" s="15">
        <v>874852.15</v>
      </c>
      <c r="D9" s="15">
        <v>172</v>
      </c>
      <c r="E9" s="15">
        <f t="shared" si="0"/>
        <v>875024.15</v>
      </c>
      <c r="F9" s="15">
        <v>810052.13</v>
      </c>
      <c r="G9" s="15">
        <v>810052.13</v>
      </c>
      <c r="H9" s="15">
        <f t="shared" si="1"/>
        <v>64972.020000000019</v>
      </c>
    </row>
    <row r="10" spans="1:8" x14ac:dyDescent="0.2">
      <c r="A10" s="4" t="s">
        <v>131</v>
      </c>
      <c r="B10" s="22"/>
      <c r="C10" s="15">
        <v>2964013.5</v>
      </c>
      <c r="D10" s="15">
        <v>259208.47</v>
      </c>
      <c r="E10" s="15">
        <f t="shared" si="0"/>
        <v>3223221.97</v>
      </c>
      <c r="F10" s="15">
        <v>2644706.31</v>
      </c>
      <c r="G10" s="15">
        <v>2643966.31</v>
      </c>
      <c r="H10" s="15">
        <f t="shared" si="1"/>
        <v>578515.66000000015</v>
      </c>
    </row>
    <row r="11" spans="1:8" x14ac:dyDescent="0.2">
      <c r="A11" s="4" t="s">
        <v>132</v>
      </c>
      <c r="B11" s="22"/>
      <c r="C11" s="15">
        <v>730210.72</v>
      </c>
      <c r="D11" s="15">
        <v>28348.61</v>
      </c>
      <c r="E11" s="15">
        <f t="shared" si="0"/>
        <v>758559.33</v>
      </c>
      <c r="F11" s="15">
        <v>727937.27</v>
      </c>
      <c r="G11" s="15">
        <v>727937.27</v>
      </c>
      <c r="H11" s="15">
        <f t="shared" si="1"/>
        <v>30622.059999999939</v>
      </c>
    </row>
    <row r="12" spans="1:8" x14ac:dyDescent="0.2">
      <c r="A12" s="4" t="s">
        <v>133</v>
      </c>
      <c r="B12" s="22"/>
      <c r="C12" s="15">
        <v>407105.14</v>
      </c>
      <c r="D12" s="15">
        <v>98.5</v>
      </c>
      <c r="E12" s="15">
        <f t="shared" si="0"/>
        <v>407203.64</v>
      </c>
      <c r="F12" s="15">
        <v>407203.09</v>
      </c>
      <c r="G12" s="15">
        <v>407203.09</v>
      </c>
      <c r="H12" s="15">
        <f t="shared" si="1"/>
        <v>0.54999999998835847</v>
      </c>
    </row>
    <row r="13" spans="1:8" x14ac:dyDescent="0.2">
      <c r="A13" s="4" t="s">
        <v>134</v>
      </c>
      <c r="B13" s="22"/>
      <c r="C13" s="15">
        <v>18695333.899999999</v>
      </c>
      <c r="D13" s="15">
        <v>11187069.84</v>
      </c>
      <c r="E13" s="15">
        <f t="shared" si="0"/>
        <v>29882403.739999998</v>
      </c>
      <c r="F13" s="15">
        <v>24049262.329999998</v>
      </c>
      <c r="G13" s="15">
        <v>22669738.920000002</v>
      </c>
      <c r="H13" s="15">
        <f t="shared" si="1"/>
        <v>5833141.4100000001</v>
      </c>
    </row>
    <row r="14" spans="1:8" x14ac:dyDescent="0.2">
      <c r="A14" s="4" t="s">
        <v>135</v>
      </c>
      <c r="B14" s="22"/>
      <c r="C14" s="15">
        <v>2678974.2000000002</v>
      </c>
      <c r="D14" s="15">
        <v>4608407.1900000004</v>
      </c>
      <c r="E14" s="15">
        <f t="shared" ref="E14" si="2">C14+D14</f>
        <v>7287381.3900000006</v>
      </c>
      <c r="F14" s="15">
        <v>4640728.0999999996</v>
      </c>
      <c r="G14" s="15">
        <v>4640728.0999999996</v>
      </c>
      <c r="H14" s="15">
        <f t="shared" ref="H14" si="3">E14-F14</f>
        <v>2646653.290000001</v>
      </c>
    </row>
    <row r="15" spans="1:8" x14ac:dyDescent="0.2">
      <c r="A15" s="4" t="s">
        <v>136</v>
      </c>
      <c r="B15" s="22"/>
      <c r="C15" s="15">
        <v>1360789.01</v>
      </c>
      <c r="D15" s="15">
        <v>2289966</v>
      </c>
      <c r="E15" s="15">
        <f t="shared" ref="E15" si="4">C15+D15</f>
        <v>3650755.01</v>
      </c>
      <c r="F15" s="15">
        <v>2915291.19</v>
      </c>
      <c r="G15" s="15">
        <v>2915291.19</v>
      </c>
      <c r="H15" s="15">
        <f t="shared" ref="H15" si="5">E15-F15</f>
        <v>735463.81999999983</v>
      </c>
    </row>
    <row r="16" spans="1:8" x14ac:dyDescent="0.2">
      <c r="A16" s="4" t="s">
        <v>137</v>
      </c>
      <c r="B16" s="22"/>
      <c r="C16" s="15">
        <v>3106220.03</v>
      </c>
      <c r="D16" s="15">
        <v>-240000</v>
      </c>
      <c r="E16" s="15">
        <f t="shared" ref="E16" si="6">C16+D16</f>
        <v>2866220.03</v>
      </c>
      <c r="F16" s="15">
        <v>2565865.7000000002</v>
      </c>
      <c r="G16" s="15">
        <v>2565865.7000000002</v>
      </c>
      <c r="H16" s="15">
        <f t="shared" ref="H16" si="7">E16-F16</f>
        <v>300354.32999999961</v>
      </c>
    </row>
    <row r="17" spans="1:8" x14ac:dyDescent="0.2">
      <c r="A17" s="4" t="s">
        <v>138</v>
      </c>
      <c r="B17" s="22"/>
      <c r="C17" s="15">
        <v>1574860.76</v>
      </c>
      <c r="D17" s="15">
        <v>-74000</v>
      </c>
      <c r="E17" s="15">
        <f t="shared" ref="E17" si="8">C17+D17</f>
        <v>1500860.76</v>
      </c>
      <c r="F17" s="15">
        <v>1419026.73</v>
      </c>
      <c r="G17" s="15">
        <v>1419026.73</v>
      </c>
      <c r="H17" s="15">
        <f t="shared" ref="H17" si="9">E17-F17</f>
        <v>81834.030000000028</v>
      </c>
    </row>
    <row r="18" spans="1:8" x14ac:dyDescent="0.2">
      <c r="A18" s="4" t="s">
        <v>139</v>
      </c>
      <c r="B18" s="22"/>
      <c r="C18" s="15">
        <v>191628.31</v>
      </c>
      <c r="D18" s="15">
        <v>-8964</v>
      </c>
      <c r="E18" s="15">
        <f t="shared" ref="E18" si="10">C18+D18</f>
        <v>182664.31</v>
      </c>
      <c r="F18" s="15">
        <v>157614.16</v>
      </c>
      <c r="G18" s="15">
        <v>157614.16</v>
      </c>
      <c r="H18" s="15">
        <f t="shared" ref="H18" si="11">E18-F18</f>
        <v>25050.149999999994</v>
      </c>
    </row>
    <row r="19" spans="1:8" x14ac:dyDescent="0.2">
      <c r="A19" s="4" t="s">
        <v>140</v>
      </c>
      <c r="B19" s="22"/>
      <c r="C19" s="15">
        <v>1467264.76</v>
      </c>
      <c r="D19" s="15">
        <v>-93110</v>
      </c>
      <c r="E19" s="15">
        <f t="shared" ref="E19" si="12">C19+D19</f>
        <v>1374154.76</v>
      </c>
      <c r="F19" s="15">
        <v>1257636</v>
      </c>
      <c r="G19" s="15">
        <v>1252726.31</v>
      </c>
      <c r="H19" s="15">
        <f t="shared" ref="H19" si="13">E19-F19</f>
        <v>116518.76000000001</v>
      </c>
    </row>
    <row r="20" spans="1:8" x14ac:dyDescent="0.2">
      <c r="A20" s="4" t="s">
        <v>141</v>
      </c>
      <c r="B20" s="22"/>
      <c r="C20" s="15">
        <v>1556840.16</v>
      </c>
      <c r="D20" s="15">
        <v>73808</v>
      </c>
      <c r="E20" s="15">
        <f t="shared" ref="E20" si="14">C20+D20</f>
        <v>1630648.16</v>
      </c>
      <c r="F20" s="15">
        <v>1560877.09</v>
      </c>
      <c r="G20" s="15">
        <v>1549771.23</v>
      </c>
      <c r="H20" s="15">
        <f t="shared" ref="H20" si="15">E20-F20</f>
        <v>69771.069999999832</v>
      </c>
    </row>
    <row r="21" spans="1:8" x14ac:dyDescent="0.2">
      <c r="A21" s="4" t="s">
        <v>142</v>
      </c>
      <c r="B21" s="22"/>
      <c r="C21" s="15">
        <v>3411174.98</v>
      </c>
      <c r="D21" s="15">
        <v>-206712</v>
      </c>
      <c r="E21" s="15">
        <f t="shared" ref="E21" si="16">C21+D21</f>
        <v>3204462.98</v>
      </c>
      <c r="F21" s="15">
        <v>3134179.09</v>
      </c>
      <c r="G21" s="15">
        <v>3128475.81</v>
      </c>
      <c r="H21" s="15">
        <f t="shared" ref="H21" si="17">E21-F21</f>
        <v>70283.89000000013</v>
      </c>
    </row>
    <row r="22" spans="1:8" x14ac:dyDescent="0.2">
      <c r="A22" s="4" t="s">
        <v>143</v>
      </c>
      <c r="B22" s="22"/>
      <c r="C22" s="15">
        <v>215500.75</v>
      </c>
      <c r="D22" s="15">
        <v>-58244.5</v>
      </c>
      <c r="E22" s="15">
        <f t="shared" ref="E22" si="18">C22+D22</f>
        <v>157256.25</v>
      </c>
      <c r="F22" s="15">
        <v>147765.56</v>
      </c>
      <c r="G22" s="15">
        <v>147765.56</v>
      </c>
      <c r="H22" s="15">
        <f t="shared" ref="H22" si="19">E22-F22</f>
        <v>9490.6900000000023</v>
      </c>
    </row>
    <row r="23" spans="1:8" x14ac:dyDescent="0.2">
      <c r="A23" s="4" t="s">
        <v>144</v>
      </c>
      <c r="B23" s="22"/>
      <c r="C23" s="15">
        <v>164743.51999999999</v>
      </c>
      <c r="D23" s="15">
        <v>-19467</v>
      </c>
      <c r="E23" s="15">
        <f t="shared" ref="E23" si="20">C23+D23</f>
        <v>145276.51999999999</v>
      </c>
      <c r="F23" s="15">
        <v>144051</v>
      </c>
      <c r="G23" s="15">
        <v>144051</v>
      </c>
      <c r="H23" s="15">
        <f t="shared" ref="H23" si="21">E23-F23</f>
        <v>1225.5199999999895</v>
      </c>
    </row>
    <row r="24" spans="1:8" x14ac:dyDescent="0.2">
      <c r="A24" s="4" t="s">
        <v>145</v>
      </c>
      <c r="B24" s="22"/>
      <c r="C24" s="15">
        <v>3596086.18</v>
      </c>
      <c r="D24" s="15">
        <v>2687703.12</v>
      </c>
      <c r="E24" s="15">
        <f t="shared" ref="E24" si="22">C24+D24</f>
        <v>6283789.3000000007</v>
      </c>
      <c r="F24" s="15">
        <v>5946276.5099999998</v>
      </c>
      <c r="G24" s="15">
        <v>5946276.5099999998</v>
      </c>
      <c r="H24" s="15">
        <f t="shared" ref="H24" si="23">E24-F24</f>
        <v>337512.79000000097</v>
      </c>
    </row>
    <row r="25" spans="1:8" x14ac:dyDescent="0.2">
      <c r="A25" s="4" t="s">
        <v>146</v>
      </c>
      <c r="B25" s="22"/>
      <c r="C25" s="15">
        <v>219687.07</v>
      </c>
      <c r="D25" s="15">
        <v>0.5</v>
      </c>
      <c r="E25" s="15">
        <f t="shared" ref="E25" si="24">C25+D25</f>
        <v>219687.57</v>
      </c>
      <c r="F25" s="15">
        <v>219687.25</v>
      </c>
      <c r="G25" s="15">
        <v>219687.25</v>
      </c>
      <c r="H25" s="15">
        <f t="shared" ref="H25" si="25">E25-F25</f>
        <v>0.32000000000698492</v>
      </c>
    </row>
    <row r="26" spans="1:8" x14ac:dyDescent="0.2">
      <c r="A26" s="4" t="s">
        <v>147</v>
      </c>
      <c r="B26" s="22"/>
      <c r="C26" s="15">
        <v>6749806.0700000003</v>
      </c>
      <c r="D26" s="15">
        <v>317094.26</v>
      </c>
      <c r="E26" s="15">
        <f t="shared" ref="E26" si="26">C26+D26</f>
        <v>7066900.3300000001</v>
      </c>
      <c r="F26" s="15">
        <v>6661847.1200000001</v>
      </c>
      <c r="G26" s="15">
        <v>6585208.2999999998</v>
      </c>
      <c r="H26" s="15">
        <f t="shared" ref="H26" si="27">E26-F26</f>
        <v>405053.20999999996</v>
      </c>
    </row>
    <row r="27" spans="1:8" x14ac:dyDescent="0.2">
      <c r="A27" s="4" t="s">
        <v>148</v>
      </c>
      <c r="B27" s="22"/>
      <c r="C27" s="15">
        <v>259397.71</v>
      </c>
      <c r="D27" s="15">
        <v>-259397.71</v>
      </c>
      <c r="E27" s="15">
        <f t="shared" ref="E27" si="28">C27+D27</f>
        <v>0</v>
      </c>
      <c r="F27" s="15">
        <v>0</v>
      </c>
      <c r="G27" s="15">
        <v>0</v>
      </c>
      <c r="H27" s="15">
        <f t="shared" ref="H27" si="29">E27-F27</f>
        <v>0</v>
      </c>
    </row>
    <row r="28" spans="1:8" x14ac:dyDescent="0.2">
      <c r="A28" s="4" t="s">
        <v>149</v>
      </c>
      <c r="B28" s="22"/>
      <c r="C28" s="15">
        <v>1819000</v>
      </c>
      <c r="D28" s="15">
        <v>52662.32</v>
      </c>
      <c r="E28" s="15">
        <f t="shared" ref="E28" si="30">C28+D28</f>
        <v>1871662.32</v>
      </c>
      <c r="F28" s="15">
        <v>1871562.27</v>
      </c>
      <c r="G28" s="15">
        <v>1871562.27</v>
      </c>
      <c r="H28" s="15">
        <f t="shared" ref="H28" si="31">E28-F28</f>
        <v>100.05000000004657</v>
      </c>
    </row>
    <row r="29" spans="1:8" x14ac:dyDescent="0.2">
      <c r="A29" s="4" t="s">
        <v>150</v>
      </c>
      <c r="B29" s="22"/>
      <c r="C29" s="15">
        <v>451356.68</v>
      </c>
      <c r="D29" s="15">
        <v>23230</v>
      </c>
      <c r="E29" s="15">
        <f t="shared" ref="E29" si="32">C29+D29</f>
        <v>474586.68</v>
      </c>
      <c r="F29" s="15">
        <v>381451.8</v>
      </c>
      <c r="G29" s="15">
        <v>381451.8</v>
      </c>
      <c r="H29" s="15">
        <f t="shared" ref="H29" si="33">E29-F29</f>
        <v>93134.88</v>
      </c>
    </row>
    <row r="30" spans="1:8" x14ac:dyDescent="0.2">
      <c r="A30" s="4" t="s">
        <v>151</v>
      </c>
      <c r="B30" s="22"/>
      <c r="C30" s="15">
        <v>389056.68</v>
      </c>
      <c r="D30" s="15">
        <v>80</v>
      </c>
      <c r="E30" s="15">
        <f t="shared" ref="E30" si="34">C30+D30</f>
        <v>389136.68</v>
      </c>
      <c r="F30" s="15">
        <v>351584.98</v>
      </c>
      <c r="G30" s="15">
        <v>351584.98</v>
      </c>
      <c r="H30" s="15">
        <f t="shared" ref="H30" si="35">E30-F30</f>
        <v>37551.700000000012</v>
      </c>
    </row>
    <row r="31" spans="1:8" x14ac:dyDescent="0.2">
      <c r="A31" s="4" t="s">
        <v>152</v>
      </c>
      <c r="B31" s="22"/>
      <c r="C31" s="15">
        <v>790187.37</v>
      </c>
      <c r="D31" s="15">
        <v>2914322.75</v>
      </c>
      <c r="E31" s="15">
        <f t="shared" ref="E31" si="36">C31+D31</f>
        <v>3704510.12</v>
      </c>
      <c r="F31" s="15">
        <v>2696510.09</v>
      </c>
      <c r="G31" s="15">
        <v>2696510.09</v>
      </c>
      <c r="H31" s="15">
        <f t="shared" ref="H31" si="37">E31-F31</f>
        <v>1008000.0300000003</v>
      </c>
    </row>
    <row r="32" spans="1:8" x14ac:dyDescent="0.2">
      <c r="A32" s="4" t="s">
        <v>153</v>
      </c>
      <c r="B32" s="22"/>
      <c r="C32" s="15">
        <v>558116.31000000006</v>
      </c>
      <c r="D32" s="15">
        <v>350100</v>
      </c>
      <c r="E32" s="15">
        <f t="shared" ref="E32" si="38">C32+D32</f>
        <v>908216.31</v>
      </c>
      <c r="F32" s="15">
        <v>782635.97</v>
      </c>
      <c r="G32" s="15">
        <v>780028.32</v>
      </c>
      <c r="H32" s="15">
        <f t="shared" ref="H32" si="39">E32-F32</f>
        <v>125580.34000000008</v>
      </c>
    </row>
    <row r="33" spans="1:8" x14ac:dyDescent="0.2">
      <c r="A33" s="4" t="s">
        <v>154</v>
      </c>
      <c r="B33" s="22"/>
      <c r="C33" s="15">
        <v>5350948.0199999996</v>
      </c>
      <c r="D33" s="15">
        <v>312283.18</v>
      </c>
      <c r="E33" s="15">
        <f t="shared" ref="E33" si="40">C33+D33</f>
        <v>5663231.1999999993</v>
      </c>
      <c r="F33" s="15">
        <v>5663231.2000000002</v>
      </c>
      <c r="G33" s="15">
        <v>5663231.2000000002</v>
      </c>
      <c r="H33" s="15">
        <f t="shared" ref="H33" si="41">E33-F33</f>
        <v>0</v>
      </c>
    </row>
    <row r="34" spans="1:8" x14ac:dyDescent="0.2">
      <c r="A34" s="4" t="s">
        <v>155</v>
      </c>
      <c r="B34" s="22"/>
      <c r="C34" s="15">
        <v>1942826.2</v>
      </c>
      <c r="D34" s="15">
        <v>295694.34999999998</v>
      </c>
      <c r="E34" s="15">
        <f t="shared" ref="E34" si="42">C34+D34</f>
        <v>2238520.5499999998</v>
      </c>
      <c r="F34" s="15">
        <v>2118147.75</v>
      </c>
      <c r="G34" s="15">
        <v>2118147.75</v>
      </c>
      <c r="H34" s="15">
        <f t="shared" ref="H34" si="43">E34-F34</f>
        <v>120372.79999999981</v>
      </c>
    </row>
    <row r="35" spans="1:8" x14ac:dyDescent="0.2">
      <c r="A35" s="4"/>
      <c r="B35" s="22"/>
      <c r="C35" s="15"/>
      <c r="D35" s="15"/>
      <c r="E35" s="15"/>
      <c r="F35" s="15"/>
      <c r="G35" s="15"/>
      <c r="H35" s="15"/>
    </row>
    <row r="36" spans="1:8" x14ac:dyDescent="0.2">
      <c r="A36" s="4"/>
      <c r="B36" s="25"/>
      <c r="C36" s="16"/>
      <c r="D36" s="16"/>
      <c r="E36" s="16"/>
      <c r="F36" s="16"/>
      <c r="G36" s="16"/>
      <c r="H36" s="16"/>
    </row>
    <row r="37" spans="1:8" x14ac:dyDescent="0.2">
      <c r="A37" s="26"/>
      <c r="B37" s="47" t="s">
        <v>53</v>
      </c>
      <c r="C37" s="23">
        <f t="shared" ref="C37:H37" si="44">SUM(C7:C36)</f>
        <v>77673094.040000021</v>
      </c>
      <c r="D37" s="23">
        <f t="shared" si="44"/>
        <v>30225753.520000003</v>
      </c>
      <c r="E37" s="23">
        <f t="shared" si="44"/>
        <v>107898847.56000002</v>
      </c>
      <c r="F37" s="23">
        <f t="shared" si="44"/>
        <v>88939707.640000015</v>
      </c>
      <c r="G37" s="23">
        <f t="shared" si="44"/>
        <v>87453643.549999997</v>
      </c>
      <c r="H37" s="23">
        <f t="shared" si="44"/>
        <v>18959139.919999998</v>
      </c>
    </row>
    <row r="38" spans="1:8" x14ac:dyDescent="0.2">
      <c r="B38" s="68" t="s">
        <v>156</v>
      </c>
      <c r="C38" s="68"/>
      <c r="D38" s="68"/>
      <c r="E38" s="68"/>
      <c r="F38" s="69"/>
    </row>
    <row r="40" spans="1:8" ht="45" customHeight="1" x14ac:dyDescent="0.2">
      <c r="A40" s="57" t="s">
        <v>167</v>
      </c>
      <c r="B40" s="58"/>
      <c r="C40" s="58"/>
      <c r="D40" s="58"/>
      <c r="E40" s="58"/>
      <c r="F40" s="58"/>
      <c r="G40" s="58"/>
      <c r="H40" s="59"/>
    </row>
    <row r="42" spans="1:8" x14ac:dyDescent="0.2">
      <c r="A42" s="62" t="s">
        <v>54</v>
      </c>
      <c r="B42" s="63"/>
      <c r="C42" s="57" t="s">
        <v>60</v>
      </c>
      <c r="D42" s="58"/>
      <c r="E42" s="58"/>
      <c r="F42" s="58"/>
      <c r="G42" s="59"/>
      <c r="H42" s="60" t="s">
        <v>59</v>
      </c>
    </row>
    <row r="43" spans="1:8" ht="22.5" x14ac:dyDescent="0.2">
      <c r="A43" s="64"/>
      <c r="B43" s="65"/>
      <c r="C43" s="9" t="s">
        <v>55</v>
      </c>
      <c r="D43" s="9" t="s">
        <v>125</v>
      </c>
      <c r="E43" s="9" t="s">
        <v>56</v>
      </c>
      <c r="F43" s="9" t="s">
        <v>57</v>
      </c>
      <c r="G43" s="9" t="s">
        <v>58</v>
      </c>
      <c r="H43" s="61"/>
    </row>
    <row r="44" spans="1:8" x14ac:dyDescent="0.2">
      <c r="A44" s="66"/>
      <c r="B44" s="67"/>
      <c r="C44" s="10">
        <v>1</v>
      </c>
      <c r="D44" s="10">
        <v>2</v>
      </c>
      <c r="E44" s="10" t="s">
        <v>126</v>
      </c>
      <c r="F44" s="10">
        <v>4</v>
      </c>
      <c r="G44" s="10">
        <v>5</v>
      </c>
      <c r="H44" s="10" t="s">
        <v>127</v>
      </c>
    </row>
    <row r="45" spans="1:8" x14ac:dyDescent="0.2">
      <c r="A45" s="28"/>
      <c r="B45" s="29"/>
      <c r="C45" s="33"/>
      <c r="D45" s="33"/>
      <c r="E45" s="33"/>
      <c r="F45" s="33"/>
      <c r="G45" s="33"/>
      <c r="H45" s="33"/>
    </row>
    <row r="46" spans="1:8" x14ac:dyDescent="0.2">
      <c r="A46" s="4" t="s">
        <v>8</v>
      </c>
      <c r="B46" s="2"/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 t="s">
        <v>9</v>
      </c>
      <c r="B47" s="2"/>
      <c r="C47" s="34">
        <v>0</v>
      </c>
      <c r="D47" s="34">
        <v>0</v>
      </c>
      <c r="E47" s="34">
        <f t="shared" ref="E47:E49" si="45">C47+D47</f>
        <v>0</v>
      </c>
      <c r="F47" s="34">
        <v>0</v>
      </c>
      <c r="G47" s="34">
        <v>0</v>
      </c>
      <c r="H47" s="34">
        <f t="shared" ref="H47:H49" si="46">E47-F47</f>
        <v>0</v>
      </c>
    </row>
    <row r="48" spans="1:8" x14ac:dyDescent="0.2">
      <c r="A48" s="4" t="s">
        <v>10</v>
      </c>
      <c r="B48" s="2"/>
      <c r="C48" s="34">
        <v>0</v>
      </c>
      <c r="D48" s="34">
        <v>0</v>
      </c>
      <c r="E48" s="34">
        <f t="shared" si="45"/>
        <v>0</v>
      </c>
      <c r="F48" s="34">
        <v>0</v>
      </c>
      <c r="G48" s="34">
        <v>0</v>
      </c>
      <c r="H48" s="34">
        <f t="shared" si="46"/>
        <v>0</v>
      </c>
    </row>
    <row r="49" spans="1:8" x14ac:dyDescent="0.2">
      <c r="A49" s="4" t="s">
        <v>11</v>
      </c>
      <c r="B49" s="2"/>
      <c r="C49" s="34">
        <v>0</v>
      </c>
      <c r="D49" s="34">
        <v>0</v>
      </c>
      <c r="E49" s="34">
        <f t="shared" si="45"/>
        <v>0</v>
      </c>
      <c r="F49" s="34">
        <v>0</v>
      </c>
      <c r="G49" s="34">
        <v>0</v>
      </c>
      <c r="H49" s="34">
        <f t="shared" si="46"/>
        <v>0</v>
      </c>
    </row>
    <row r="50" spans="1:8" x14ac:dyDescent="0.2">
      <c r="A50" s="4"/>
      <c r="B50" s="2"/>
      <c r="C50" s="35"/>
      <c r="D50" s="35"/>
      <c r="E50" s="35"/>
      <c r="F50" s="35"/>
      <c r="G50" s="35"/>
      <c r="H50" s="35"/>
    </row>
    <row r="51" spans="1:8" x14ac:dyDescent="0.2">
      <c r="A51" s="26"/>
      <c r="B51" s="47" t="s">
        <v>53</v>
      </c>
      <c r="C51" s="23">
        <f>SUM(C46:C50)</f>
        <v>0</v>
      </c>
      <c r="D51" s="23">
        <f>SUM(D46:D50)</f>
        <v>0</v>
      </c>
      <c r="E51" s="23">
        <f>SUM(E46:E49)</f>
        <v>0</v>
      </c>
      <c r="F51" s="23">
        <f>SUM(F46:F49)</f>
        <v>0</v>
      </c>
      <c r="G51" s="23">
        <f>SUM(G46:G49)</f>
        <v>0</v>
      </c>
      <c r="H51" s="23">
        <f>SUM(H46:H49)</f>
        <v>0</v>
      </c>
    </row>
    <row r="54" spans="1:8" ht="45" customHeight="1" x14ac:dyDescent="0.2">
      <c r="A54" s="57" t="s">
        <v>168</v>
      </c>
      <c r="B54" s="58"/>
      <c r="C54" s="58"/>
      <c r="D54" s="58"/>
      <c r="E54" s="58"/>
      <c r="F54" s="58"/>
      <c r="G54" s="58"/>
      <c r="H54" s="59"/>
    </row>
    <row r="55" spans="1:8" x14ac:dyDescent="0.2">
      <c r="A55" s="62" t="s">
        <v>54</v>
      </c>
      <c r="B55" s="63"/>
      <c r="C55" s="57" t="s">
        <v>60</v>
      </c>
      <c r="D55" s="58"/>
      <c r="E55" s="58"/>
      <c r="F55" s="58"/>
      <c r="G55" s="59"/>
      <c r="H55" s="60" t="s">
        <v>59</v>
      </c>
    </row>
    <row r="56" spans="1:8" ht="22.5" x14ac:dyDescent="0.2">
      <c r="A56" s="64"/>
      <c r="B56" s="65"/>
      <c r="C56" s="9" t="s">
        <v>55</v>
      </c>
      <c r="D56" s="9" t="s">
        <v>125</v>
      </c>
      <c r="E56" s="9" t="s">
        <v>56</v>
      </c>
      <c r="F56" s="9" t="s">
        <v>57</v>
      </c>
      <c r="G56" s="9" t="s">
        <v>58</v>
      </c>
      <c r="H56" s="61"/>
    </row>
    <row r="57" spans="1:8" x14ac:dyDescent="0.2">
      <c r="A57" s="66"/>
      <c r="B57" s="67"/>
      <c r="C57" s="10">
        <v>1</v>
      </c>
      <c r="D57" s="10">
        <v>2</v>
      </c>
      <c r="E57" s="10" t="s">
        <v>126</v>
      </c>
      <c r="F57" s="10">
        <v>4</v>
      </c>
      <c r="G57" s="10">
        <v>5</v>
      </c>
      <c r="H57" s="10" t="s">
        <v>127</v>
      </c>
    </row>
    <row r="58" spans="1:8" x14ac:dyDescent="0.2">
      <c r="A58" s="28"/>
      <c r="B58" s="29"/>
      <c r="C58" s="33"/>
      <c r="D58" s="33"/>
      <c r="E58" s="33"/>
      <c r="F58" s="33"/>
      <c r="G58" s="33"/>
      <c r="H58" s="33"/>
    </row>
    <row r="59" spans="1:8" ht="22.5" x14ac:dyDescent="0.2">
      <c r="A59" s="4"/>
      <c r="B59" s="31" t="s">
        <v>13</v>
      </c>
      <c r="C59" s="34">
        <v>0</v>
      </c>
      <c r="D59" s="34">
        <v>0</v>
      </c>
      <c r="E59" s="34">
        <f>C59+D59</f>
        <v>0</v>
      </c>
      <c r="F59" s="34">
        <v>0</v>
      </c>
      <c r="G59" s="34">
        <v>0</v>
      </c>
      <c r="H59" s="34">
        <f>E59-F59</f>
        <v>0</v>
      </c>
    </row>
    <row r="60" spans="1:8" x14ac:dyDescent="0.2">
      <c r="A60" s="4"/>
      <c r="B60" s="31"/>
      <c r="C60" s="34"/>
      <c r="D60" s="34"/>
      <c r="E60" s="34"/>
      <c r="F60" s="34"/>
      <c r="G60" s="34"/>
      <c r="H60" s="34"/>
    </row>
    <row r="61" spans="1:8" x14ac:dyDescent="0.2">
      <c r="A61" s="4"/>
      <c r="B61" s="31" t="s">
        <v>12</v>
      </c>
      <c r="C61" s="34">
        <v>0</v>
      </c>
      <c r="D61" s="34">
        <v>0</v>
      </c>
      <c r="E61" s="34">
        <f>C61+D61</f>
        <v>0</v>
      </c>
      <c r="F61" s="34">
        <v>0</v>
      </c>
      <c r="G61" s="34">
        <v>0</v>
      </c>
      <c r="H61" s="34">
        <f>E61-F61</f>
        <v>0</v>
      </c>
    </row>
    <row r="62" spans="1:8" x14ac:dyDescent="0.2">
      <c r="A62" s="4"/>
      <c r="B62" s="31"/>
      <c r="C62" s="34"/>
      <c r="D62" s="34"/>
      <c r="E62" s="34"/>
      <c r="F62" s="34"/>
      <c r="G62" s="34"/>
      <c r="H62" s="34"/>
    </row>
    <row r="63" spans="1:8" ht="22.5" x14ac:dyDescent="0.2">
      <c r="A63" s="4"/>
      <c r="B63" s="31" t="s">
        <v>14</v>
      </c>
      <c r="C63" s="34">
        <v>0</v>
      </c>
      <c r="D63" s="34">
        <v>0</v>
      </c>
      <c r="E63" s="34">
        <f>C63+D63</f>
        <v>0</v>
      </c>
      <c r="F63" s="34">
        <v>0</v>
      </c>
      <c r="G63" s="34">
        <v>0</v>
      </c>
      <c r="H63" s="34">
        <f>E63-F63</f>
        <v>0</v>
      </c>
    </row>
    <row r="64" spans="1:8" x14ac:dyDescent="0.2">
      <c r="A64" s="4"/>
      <c r="B64" s="31"/>
      <c r="C64" s="34"/>
      <c r="D64" s="34"/>
      <c r="E64" s="34"/>
      <c r="F64" s="34"/>
      <c r="G64" s="34"/>
      <c r="H64" s="34"/>
    </row>
    <row r="65" spans="1:8" ht="22.5" x14ac:dyDescent="0.2">
      <c r="A65" s="4"/>
      <c r="B65" s="31" t="s">
        <v>26</v>
      </c>
      <c r="C65" s="34">
        <v>0</v>
      </c>
      <c r="D65" s="34">
        <v>0</v>
      </c>
      <c r="E65" s="34">
        <f>C65+D65</f>
        <v>0</v>
      </c>
      <c r="F65" s="34">
        <v>0</v>
      </c>
      <c r="G65" s="34">
        <v>0</v>
      </c>
      <c r="H65" s="34">
        <f>E65-F65</f>
        <v>0</v>
      </c>
    </row>
    <row r="66" spans="1:8" x14ac:dyDescent="0.2">
      <c r="A66" s="4"/>
      <c r="B66" s="31"/>
      <c r="C66" s="34"/>
      <c r="D66" s="34"/>
      <c r="E66" s="34"/>
      <c r="F66" s="34"/>
      <c r="G66" s="34"/>
      <c r="H66" s="34"/>
    </row>
    <row r="67" spans="1:8" ht="22.5" x14ac:dyDescent="0.2">
      <c r="A67" s="4"/>
      <c r="B67" s="31" t="s">
        <v>27</v>
      </c>
      <c r="C67" s="34">
        <v>0</v>
      </c>
      <c r="D67" s="34">
        <v>0</v>
      </c>
      <c r="E67" s="34">
        <f>C67+D67</f>
        <v>0</v>
      </c>
      <c r="F67" s="34">
        <v>0</v>
      </c>
      <c r="G67" s="34">
        <v>0</v>
      </c>
      <c r="H67" s="34">
        <f>E67-F67</f>
        <v>0</v>
      </c>
    </row>
    <row r="68" spans="1:8" x14ac:dyDescent="0.2">
      <c r="A68" s="4"/>
      <c r="B68" s="31"/>
      <c r="C68" s="34"/>
      <c r="D68" s="34"/>
      <c r="E68" s="34"/>
      <c r="F68" s="34"/>
      <c r="G68" s="34"/>
      <c r="H68" s="34"/>
    </row>
    <row r="69" spans="1:8" ht="22.5" x14ac:dyDescent="0.2">
      <c r="A69" s="4"/>
      <c r="B69" s="31" t="s">
        <v>34</v>
      </c>
      <c r="C69" s="34">
        <v>0</v>
      </c>
      <c r="D69" s="34">
        <v>0</v>
      </c>
      <c r="E69" s="34">
        <f>C69+D69</f>
        <v>0</v>
      </c>
      <c r="F69" s="34">
        <v>0</v>
      </c>
      <c r="G69" s="34">
        <v>0</v>
      </c>
      <c r="H69" s="34">
        <f>E69-F69</f>
        <v>0</v>
      </c>
    </row>
    <row r="70" spans="1:8" x14ac:dyDescent="0.2">
      <c r="A70" s="4"/>
      <c r="B70" s="31"/>
      <c r="C70" s="34"/>
      <c r="D70" s="34"/>
      <c r="E70" s="34"/>
      <c r="F70" s="34"/>
      <c r="G70" s="34"/>
      <c r="H70" s="34"/>
    </row>
    <row r="71" spans="1:8" x14ac:dyDescent="0.2">
      <c r="A71" s="4"/>
      <c r="B71" s="31" t="s">
        <v>15</v>
      </c>
      <c r="C71" s="34">
        <v>0</v>
      </c>
      <c r="D71" s="34">
        <v>0</v>
      </c>
      <c r="E71" s="34">
        <f>C71+D71</f>
        <v>0</v>
      </c>
      <c r="F71" s="34">
        <v>0</v>
      </c>
      <c r="G71" s="34">
        <v>0</v>
      </c>
      <c r="H71" s="34">
        <f>E71-F71</f>
        <v>0</v>
      </c>
    </row>
    <row r="72" spans="1:8" x14ac:dyDescent="0.2">
      <c r="A72" s="30"/>
      <c r="B72" s="32"/>
      <c r="C72" s="35"/>
      <c r="D72" s="35"/>
      <c r="E72" s="35"/>
      <c r="F72" s="35"/>
      <c r="G72" s="35"/>
      <c r="H72" s="35"/>
    </row>
    <row r="73" spans="1:8" x14ac:dyDescent="0.2">
      <c r="A73" s="26"/>
      <c r="B73" s="47" t="s">
        <v>53</v>
      </c>
      <c r="C73" s="23">
        <f t="shared" ref="C73:H73" si="47">SUM(C59:C71)</f>
        <v>0</v>
      </c>
      <c r="D73" s="23">
        <f t="shared" si="47"/>
        <v>0</v>
      </c>
      <c r="E73" s="23">
        <f t="shared" si="47"/>
        <v>0</v>
      </c>
      <c r="F73" s="23">
        <f t="shared" si="47"/>
        <v>0</v>
      </c>
      <c r="G73" s="23">
        <f t="shared" si="47"/>
        <v>0</v>
      </c>
      <c r="H73" s="23">
        <f t="shared" si="47"/>
        <v>0</v>
      </c>
    </row>
    <row r="74" spans="1:8" x14ac:dyDescent="0.2">
      <c r="B74" s="68" t="s">
        <v>156</v>
      </c>
      <c r="C74" s="68"/>
      <c r="D74" s="68"/>
      <c r="E74" s="68"/>
      <c r="F74" s="69"/>
    </row>
  </sheetData>
  <sheetProtection formatCells="0" formatColumns="0" formatRows="0" insertRows="0" deleteRows="0" autoFilter="0"/>
  <mergeCells count="14">
    <mergeCell ref="B74:F74"/>
    <mergeCell ref="A54:H54"/>
    <mergeCell ref="A55:B57"/>
    <mergeCell ref="C55:G55"/>
    <mergeCell ref="H55:H56"/>
    <mergeCell ref="C42:G42"/>
    <mergeCell ref="H42:H43"/>
    <mergeCell ref="A1:H1"/>
    <mergeCell ref="A3:B5"/>
    <mergeCell ref="A40:H40"/>
    <mergeCell ref="A42:B44"/>
    <mergeCell ref="C3:G3"/>
    <mergeCell ref="H3:H4"/>
    <mergeCell ref="B38:F38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rowBreaks count="1" manualBreakCount="1">
    <brk id="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4"/>
  <sheetViews>
    <sheetView showGridLines="0" zoomScaleNormal="100" workbookViewId="0">
      <selection activeCell="L5" sqref="L5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7" t="s">
        <v>163</v>
      </c>
      <c r="B1" s="58"/>
      <c r="C1" s="58"/>
      <c r="D1" s="58"/>
      <c r="E1" s="58"/>
      <c r="F1" s="58"/>
      <c r="G1" s="58"/>
      <c r="H1" s="59"/>
    </row>
    <row r="2" spans="1:8" x14ac:dyDescent="0.2">
      <c r="A2" s="62" t="s">
        <v>54</v>
      </c>
      <c r="B2" s="63"/>
      <c r="C2" s="57" t="s">
        <v>60</v>
      </c>
      <c r="D2" s="58"/>
      <c r="E2" s="58"/>
      <c r="F2" s="58"/>
      <c r="G2" s="59"/>
      <c r="H2" s="60" t="s">
        <v>59</v>
      </c>
    </row>
    <row r="3" spans="1:8" ht="24.95" customHeight="1" x14ac:dyDescent="0.2">
      <c r="A3" s="64"/>
      <c r="B3" s="6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1"/>
    </row>
    <row r="4" spans="1:8" x14ac:dyDescent="0.2">
      <c r="A4" s="66"/>
      <c r="B4" s="6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32022038.260000002</v>
      </c>
      <c r="D6" s="15">
        <f t="shared" si="0"/>
        <v>5376640.2999999998</v>
      </c>
      <c r="E6" s="15">
        <f t="shared" si="0"/>
        <v>37398678.560000002</v>
      </c>
      <c r="F6" s="15">
        <f t="shared" si="0"/>
        <v>30273261.32</v>
      </c>
      <c r="G6" s="15">
        <f t="shared" si="0"/>
        <v>30186137.429999996</v>
      </c>
      <c r="H6" s="15">
        <f t="shared" si="0"/>
        <v>7125417.2400000021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17971863.800000001</v>
      </c>
      <c r="D9" s="15">
        <v>4883420.75</v>
      </c>
      <c r="E9" s="15">
        <f t="shared" si="1"/>
        <v>22855284.550000001</v>
      </c>
      <c r="F9" s="15">
        <v>16942810.030000001</v>
      </c>
      <c r="G9" s="15">
        <v>16937974.649999999</v>
      </c>
      <c r="H9" s="15">
        <f t="shared" si="2"/>
        <v>5912474.5199999996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3415370.18</v>
      </c>
      <c r="D11" s="15">
        <v>282438.46999999997</v>
      </c>
      <c r="E11" s="15">
        <f t="shared" si="1"/>
        <v>3697808.6500000004</v>
      </c>
      <c r="F11" s="15">
        <v>3026158.11</v>
      </c>
      <c r="G11" s="15">
        <v>3025418.11</v>
      </c>
      <c r="H11" s="15">
        <f t="shared" si="2"/>
        <v>671650.5400000005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8975911.2100000009</v>
      </c>
      <c r="D13" s="15">
        <v>312855.08</v>
      </c>
      <c r="E13" s="15">
        <f t="shared" si="1"/>
        <v>9288766.290000001</v>
      </c>
      <c r="F13" s="15">
        <v>8889043.0199999996</v>
      </c>
      <c r="G13" s="15">
        <v>8812404.1999999993</v>
      </c>
      <c r="H13" s="15">
        <f t="shared" si="2"/>
        <v>399723.27000000142</v>
      </c>
    </row>
    <row r="14" spans="1:8" x14ac:dyDescent="0.2">
      <c r="A14" s="38"/>
      <c r="B14" s="42" t="s">
        <v>19</v>
      </c>
      <c r="C14" s="15">
        <v>1658893.07</v>
      </c>
      <c r="D14" s="15">
        <v>-102074</v>
      </c>
      <c r="E14" s="15">
        <f t="shared" si="1"/>
        <v>1556819.07</v>
      </c>
      <c r="F14" s="15">
        <v>1415250.16</v>
      </c>
      <c r="G14" s="15">
        <v>1410340.47</v>
      </c>
      <c r="H14" s="15">
        <f t="shared" si="2"/>
        <v>141568.91000000015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43611022.719999999</v>
      </c>
      <c r="D16" s="15">
        <f t="shared" si="3"/>
        <v>18214407.890000001</v>
      </c>
      <c r="E16" s="15">
        <f t="shared" si="3"/>
        <v>61825430.609999999</v>
      </c>
      <c r="F16" s="15">
        <f t="shared" si="3"/>
        <v>52066641.520000011</v>
      </c>
      <c r="G16" s="15">
        <f t="shared" si="3"/>
        <v>50667701.32</v>
      </c>
      <c r="H16" s="15">
        <f t="shared" si="3"/>
        <v>9758789.0899999943</v>
      </c>
    </row>
    <row r="17" spans="1:8" x14ac:dyDescent="0.2">
      <c r="A17" s="38"/>
      <c r="B17" s="42" t="s">
        <v>45</v>
      </c>
      <c r="C17" s="15">
        <v>400000</v>
      </c>
      <c r="D17" s="15">
        <v>2505250.31</v>
      </c>
      <c r="E17" s="15">
        <f>C17+D17</f>
        <v>2905250.31</v>
      </c>
      <c r="F17" s="15">
        <v>2449222.6800000002</v>
      </c>
      <c r="G17" s="15">
        <v>2434938.12</v>
      </c>
      <c r="H17" s="15">
        <f t="shared" ref="H17:H23" si="4">E17-F17</f>
        <v>456027.62999999989</v>
      </c>
    </row>
    <row r="18" spans="1:8" x14ac:dyDescent="0.2">
      <c r="A18" s="38"/>
      <c r="B18" s="42" t="s">
        <v>28</v>
      </c>
      <c r="C18" s="15">
        <v>31078051.399999999</v>
      </c>
      <c r="D18" s="15">
        <v>10411938.65</v>
      </c>
      <c r="E18" s="15">
        <f t="shared" ref="E18:E23" si="5">C18+D18</f>
        <v>41489990.049999997</v>
      </c>
      <c r="F18" s="15">
        <v>33343285.190000001</v>
      </c>
      <c r="G18" s="15">
        <v>31961237.199999999</v>
      </c>
      <c r="H18" s="15">
        <f t="shared" si="4"/>
        <v>8146704.8599999957</v>
      </c>
    </row>
    <row r="19" spans="1:8" x14ac:dyDescent="0.2">
      <c r="A19" s="38"/>
      <c r="B19" s="42" t="s">
        <v>21</v>
      </c>
      <c r="C19" s="15">
        <v>0</v>
      </c>
      <c r="D19" s="15">
        <v>1019618.56</v>
      </c>
      <c r="E19" s="15">
        <f t="shared" si="5"/>
        <v>1019618.56</v>
      </c>
      <c r="F19" s="15">
        <v>894517.11</v>
      </c>
      <c r="G19" s="15">
        <v>894517.11</v>
      </c>
      <c r="H19" s="15">
        <f t="shared" si="4"/>
        <v>125101.45000000007</v>
      </c>
    </row>
    <row r="20" spans="1:8" x14ac:dyDescent="0.2">
      <c r="A20" s="38"/>
      <c r="B20" s="42" t="s">
        <v>46</v>
      </c>
      <c r="C20" s="15">
        <v>3117686.96</v>
      </c>
      <c r="D20" s="15">
        <v>2974717.19</v>
      </c>
      <c r="E20" s="15">
        <f t="shared" si="5"/>
        <v>6092404.1500000004</v>
      </c>
      <c r="F20" s="15">
        <v>5795723.1299999999</v>
      </c>
      <c r="G20" s="15">
        <v>5795723.1299999999</v>
      </c>
      <c r="H20" s="15">
        <f t="shared" si="4"/>
        <v>296681.02000000048</v>
      </c>
    </row>
    <row r="21" spans="1:8" x14ac:dyDescent="0.2">
      <c r="A21" s="38"/>
      <c r="B21" s="42" t="s">
        <v>47</v>
      </c>
      <c r="C21" s="15">
        <v>3106220.03</v>
      </c>
      <c r="D21" s="15">
        <v>360000</v>
      </c>
      <c r="E21" s="15">
        <f t="shared" si="5"/>
        <v>3466220.03</v>
      </c>
      <c r="F21" s="15">
        <v>3165865.7</v>
      </c>
      <c r="G21" s="15">
        <v>3165865.7</v>
      </c>
      <c r="H21" s="15">
        <f t="shared" si="4"/>
        <v>300354.32999999961</v>
      </c>
    </row>
    <row r="22" spans="1:8" x14ac:dyDescent="0.2">
      <c r="A22" s="38"/>
      <c r="B22" s="42" t="s">
        <v>48</v>
      </c>
      <c r="C22" s="15">
        <v>5350948.0199999996</v>
      </c>
      <c r="D22" s="15">
        <v>512283.18</v>
      </c>
      <c r="E22" s="15">
        <f t="shared" si="5"/>
        <v>5863231.1999999993</v>
      </c>
      <c r="F22" s="15">
        <v>5826230.3700000001</v>
      </c>
      <c r="G22" s="15">
        <v>5826230.3700000001</v>
      </c>
      <c r="H22" s="15">
        <f t="shared" si="4"/>
        <v>37000.829999999143</v>
      </c>
    </row>
    <row r="23" spans="1:8" x14ac:dyDescent="0.2">
      <c r="A23" s="38"/>
      <c r="B23" s="42" t="s">
        <v>4</v>
      </c>
      <c r="C23" s="15">
        <v>558116.31000000006</v>
      </c>
      <c r="D23" s="15">
        <v>430600</v>
      </c>
      <c r="E23" s="15">
        <f t="shared" si="5"/>
        <v>988716.31</v>
      </c>
      <c r="F23" s="15">
        <v>591797.34</v>
      </c>
      <c r="G23" s="15">
        <v>589189.68999999994</v>
      </c>
      <c r="H23" s="15">
        <f t="shared" si="4"/>
        <v>396918.97000000009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2040033.06</v>
      </c>
      <c r="D25" s="15">
        <f t="shared" si="6"/>
        <v>6634705.3300000001</v>
      </c>
      <c r="E25" s="15">
        <f t="shared" si="6"/>
        <v>8674738.3899999987</v>
      </c>
      <c r="F25" s="15">
        <f t="shared" si="6"/>
        <v>6599804.7999999998</v>
      </c>
      <c r="G25" s="15">
        <f t="shared" si="6"/>
        <v>6599804.7999999998</v>
      </c>
      <c r="H25" s="15">
        <f t="shared" si="6"/>
        <v>2074933.5899999994</v>
      </c>
    </row>
    <row r="26" spans="1:8" x14ac:dyDescent="0.2">
      <c r="A26" s="38"/>
      <c r="B26" s="42" t="s">
        <v>29</v>
      </c>
      <c r="C26" s="15">
        <v>1179244.05</v>
      </c>
      <c r="D26" s="15">
        <v>2685272.13</v>
      </c>
      <c r="E26" s="15">
        <f>C26+D26</f>
        <v>3864516.1799999997</v>
      </c>
      <c r="F26" s="15">
        <v>3484636.97</v>
      </c>
      <c r="G26" s="15">
        <v>3484636.97</v>
      </c>
      <c r="H26" s="15">
        <f t="shared" ref="H26:H34" si="7">E26-F26</f>
        <v>379879.2099999995</v>
      </c>
    </row>
    <row r="27" spans="1:8" x14ac:dyDescent="0.2">
      <c r="A27" s="38"/>
      <c r="B27" s="42" t="s">
        <v>24</v>
      </c>
      <c r="C27" s="15">
        <v>860789.01</v>
      </c>
      <c r="D27" s="15">
        <v>2789966</v>
      </c>
      <c r="E27" s="15">
        <f t="shared" ref="E27:E34" si="8">C27+D27</f>
        <v>3650755.01</v>
      </c>
      <c r="F27" s="15">
        <v>2915291.19</v>
      </c>
      <c r="G27" s="15">
        <v>2915291.19</v>
      </c>
      <c r="H27" s="15">
        <f t="shared" si="7"/>
        <v>735463.81999999983</v>
      </c>
    </row>
    <row r="28" spans="1:8" x14ac:dyDescent="0.2">
      <c r="A28" s="38"/>
      <c r="B28" s="42" t="s">
        <v>30</v>
      </c>
      <c r="C28" s="15">
        <v>0</v>
      </c>
      <c r="D28" s="15">
        <v>688718.58</v>
      </c>
      <c r="E28" s="15">
        <f t="shared" si="8"/>
        <v>688718.58</v>
      </c>
      <c r="F28" s="15">
        <v>0</v>
      </c>
      <c r="G28" s="15">
        <v>0</v>
      </c>
      <c r="H28" s="15">
        <f t="shared" si="7"/>
        <v>688718.58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470748.62</v>
      </c>
      <c r="E30" s="15">
        <f t="shared" si="8"/>
        <v>470748.62</v>
      </c>
      <c r="F30" s="15">
        <v>199876.64</v>
      </c>
      <c r="G30" s="15">
        <v>199876.64</v>
      </c>
      <c r="H30" s="15">
        <f t="shared" si="7"/>
        <v>270871.98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77673094.040000007</v>
      </c>
      <c r="D42" s="23">
        <f t="shared" si="12"/>
        <v>30225753.52</v>
      </c>
      <c r="E42" s="23">
        <f t="shared" si="12"/>
        <v>107898847.56</v>
      </c>
      <c r="F42" s="23">
        <f t="shared" si="12"/>
        <v>88939707.640000015</v>
      </c>
      <c r="G42" s="23">
        <f t="shared" si="12"/>
        <v>87453643.549999997</v>
      </c>
      <c r="H42" s="23">
        <f t="shared" si="12"/>
        <v>18959139.919999994</v>
      </c>
    </row>
    <row r="43" spans="1:8" x14ac:dyDescent="0.2">
      <c r="A43" s="68" t="s">
        <v>156</v>
      </c>
      <c r="B43" s="68"/>
      <c r="C43" s="68"/>
      <c r="D43" s="68"/>
      <c r="E43" s="69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  <row r="47" spans="1:8" x14ac:dyDescent="0.2">
      <c r="A47" s="1"/>
      <c r="B47" s="1"/>
      <c r="C47" s="1"/>
      <c r="D47" s="1"/>
      <c r="E47" s="1"/>
    </row>
    <row r="48" spans="1:8" x14ac:dyDescent="0.2">
      <c r="A48" s="1"/>
      <c r="B48" s="1"/>
      <c r="C48" s="1"/>
      <c r="D48" s="1"/>
      <c r="E48" s="1"/>
    </row>
    <row r="49" spans="1:5" x14ac:dyDescent="0.2">
      <c r="A49" s="1"/>
      <c r="B49" s="1"/>
      <c r="C49" s="1"/>
      <c r="D49" s="1"/>
      <c r="E49" s="1"/>
    </row>
    <row r="50" spans="1:5" ht="22.5" x14ac:dyDescent="0.2">
      <c r="A50" s="1"/>
      <c r="B50" s="52" t="s">
        <v>157</v>
      </c>
      <c r="C50" s="53"/>
      <c r="D50" s="54" t="s">
        <v>158</v>
      </c>
      <c r="E50" s="1"/>
    </row>
    <row r="51" spans="1:5" ht="45" x14ac:dyDescent="0.2">
      <c r="A51" s="1"/>
      <c r="B51" s="55" t="s">
        <v>159</v>
      </c>
      <c r="C51" s="56"/>
      <c r="D51" s="55" t="s">
        <v>160</v>
      </c>
      <c r="E51" s="1"/>
    </row>
    <row r="52" spans="1:5" x14ac:dyDescent="0.2">
      <c r="A52" s="1"/>
      <c r="B52" s="1"/>
      <c r="C52" s="1"/>
      <c r="D52" s="1"/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1"/>
      <c r="B54" s="1"/>
      <c r="C54" s="1"/>
      <c r="D54" s="1"/>
      <c r="E54" s="1"/>
    </row>
  </sheetData>
  <sheetProtection formatCells="0" formatColumns="0" formatRows="0" autoFilter="0"/>
  <mergeCells count="5">
    <mergeCell ref="A1:H1"/>
    <mergeCell ref="A2:B4"/>
    <mergeCell ref="C2:G2"/>
    <mergeCell ref="H2:H3"/>
    <mergeCell ref="A43:E4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COG</vt:lpstr>
      <vt:lpstr>CTG</vt:lpstr>
      <vt:lpstr>CA</vt:lpstr>
      <vt:lpstr>CFG</vt:lpstr>
      <vt:lpstr>CA!Área_de_impresión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2021-01-28T22:21:59Z</cp:lastPrinted>
  <dcterms:created xsi:type="dcterms:W3CDTF">2014-02-10T03:37:14Z</dcterms:created>
  <dcterms:modified xsi:type="dcterms:W3CDTF">2021-02-25T17:34:09Z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