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CA487728-6008-4BB0-A14C-6146E87E5AE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4" i="1" l="1"/>
  <c r="I32" i="1"/>
  <c r="I29" i="1"/>
  <c r="I24" i="1"/>
  <c r="I21" i="1"/>
  <c r="I16" i="1"/>
  <c r="I14" i="1"/>
  <c r="I12" i="1"/>
  <c r="F35" i="1"/>
  <c r="I35" i="1" s="1"/>
  <c r="F34" i="1"/>
  <c r="F33" i="1"/>
  <c r="I33" i="1" s="1"/>
  <c r="F32" i="1"/>
  <c r="F30" i="1"/>
  <c r="I30" i="1" s="1"/>
  <c r="F29" i="1"/>
  <c r="F28" i="1"/>
  <c r="I28" i="1" s="1"/>
  <c r="F27" i="1"/>
  <c r="I27" i="1" s="1"/>
  <c r="F25" i="1"/>
  <c r="I25" i="1" s="1"/>
  <c r="F24" i="1"/>
  <c r="F22" i="1"/>
  <c r="I22" i="1" s="1"/>
  <c r="F21" i="1"/>
  <c r="F20" i="1"/>
  <c r="I20" i="1" s="1"/>
  <c r="I19" i="1" s="1"/>
  <c r="F18" i="1"/>
  <c r="I18" i="1" s="1"/>
  <c r="F17" i="1"/>
  <c r="I17" i="1" s="1"/>
  <c r="F16" i="1"/>
  <c r="F15" i="1"/>
  <c r="I15" i="1" s="1"/>
  <c r="F14" i="1"/>
  <c r="F13" i="1"/>
  <c r="I13" i="1" s="1"/>
  <c r="F12" i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l="1"/>
  <c r="E37" i="1"/>
  <c r="I10" i="1"/>
  <c r="H37" i="1"/>
  <c r="G37" i="1"/>
  <c r="I31" i="1"/>
  <c r="I26" i="1"/>
  <c r="I23" i="1"/>
  <c r="F23" i="1"/>
  <c r="F10" i="1"/>
  <c r="F7" i="1"/>
  <c r="F19" i="1"/>
  <c r="F26" i="1"/>
  <c r="F31" i="1"/>
  <c r="I7" i="1"/>
  <c r="I37" i="1" s="1"/>
  <c r="F37" i="1" l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<sst xmlns="http://schemas.openxmlformats.org/spreadsheetml/2006/main" count="70" uniqueCount="70">
  <si>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</si>
  <si>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</si>
  <si>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</si>
  <si>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</si>
  <si>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</si>
  <si>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</si>
  <si>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</si>
  <si>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</si>
  <si>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</si>
  <si>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</si>
  <si>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</si>
  <si>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</si>
  <si>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</si>
  <si>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</si>
  <si>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</si>
  <si>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</si>
  <si>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</si>
  <si>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</si>
  <si>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</si>
  <si>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</si>
  <si>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</si>
  <si>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</si>
  <si>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</si>
  <si>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</si>
  <si>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</si>
  <si>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</si>
  <si>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</si>
  <si>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</si>
  <si>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</si>
  <si>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</si>
  <si>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</si>
  <si>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</si>
  <si>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</si>
  <si>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</si>
  <si>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</si>
  <si>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</si>
  <si>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</si>
  <si>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</si>
  <si>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</si>
  <si>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</si>
  <si>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</si>
  <si>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</si>
  <si>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</si>
  <si>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</si>
  <si>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</si>
  <si>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</si>
  <si>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</si>
  <si>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</si>
  <si>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</si>
  <si>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</si>
  <si>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</si>
  <si>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</si>
  <si>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</si>
  <si>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</si>
  <si>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</si>
  <si>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</si>
  <si>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</si>
  <si>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</si>
  <si>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</si>
  <si>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</si>
  <si>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</si>
  <si>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</si>
  <si>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</si>
  <si>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</si>
  <si>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</si>
  <si>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       _________________________</t>
  </si>
  <si>
    <t xml:space="preserve">  __________________</t>
  </si>
  <si>
    <t xml:space="preserve">C. Fernando Rosas Cardoso                                         C. Nancy Montero Ruiz                                      .          Presidente Municipal                                                                   Sindico Municipal </t>
  </si>
  <si>
    <t xml:space="preserve">C.P. y M.F. Neidy Guadalupe Navarrete Romero           .           Tesorera Municipal </t>
  </si>
  <si>
    <t>MUNICIPIO DE SANTIAGO MARAVATÍO GUANAJUATO
GASTO POR CATEGORÍA PROGRAMÁTICA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</si>
</sst>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justify"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12" xfId="8" applyFont="1" applyBorder="1" applyAlignment="1" applyProtection="1">
      <alignment horizontal="left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zoomScaleSheetLayoutView="90" workbookViewId="0">
      <selection activeCell="L3" sqref="L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6" t="s">
        <v>69</v>
      </c>
      <c r="B1" s="33"/>
      <c r="C1" s="33"/>
      <c r="D1" s="33"/>
      <c r="E1" s="33"/>
      <c r="F1" s="33"/>
      <c r="G1" s="33"/>
      <c r="H1" s="33"/>
      <c r="I1" s="37"/>
    </row>
    <row r="2" spans="1:9" ht="15" customHeight="1" x14ac:dyDescent="0.2">
      <c r="A2" s="38" t="s">
        <v>30</v>
      </c>
      <c r="B2" s="39"/>
      <c r="C2" s="40"/>
      <c r="D2" s="33" t="s">
        <v>37</v>
      </c>
      <c r="E2" s="33"/>
      <c r="F2" s="33"/>
      <c r="G2" s="33"/>
      <c r="H2" s="33"/>
      <c r="I2" s="34" t="s">
        <v>35</v>
      </c>
    </row>
    <row r="3" spans="1:9" ht="24.95" customHeight="1" x14ac:dyDescent="0.2">
      <c r="A3" s="41"/>
      <c r="B3" s="42"/>
      <c r="C3" s="43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5"/>
    </row>
    <row r="4" spans="1:9" x14ac:dyDescent="0.2">
      <c r="A4" s="44"/>
      <c r="B4" s="45"/>
      <c r="C4" s="46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13560750.77</v>
      </c>
      <c r="F7" s="18">
        <f t="shared" ref="F7:I7" si="0">SUM(F8:F9)</f>
        <v>13560750.77</v>
      </c>
      <c r="G7" s="18">
        <f t="shared" si="0"/>
        <v>8790794.8800000008</v>
      </c>
      <c r="H7" s="18">
        <f t="shared" si="0"/>
        <v>8790794.8800000008</v>
      </c>
      <c r="I7" s="18">
        <f t="shared" si="0"/>
        <v>4769955.8899999987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13560750.77</v>
      </c>
      <c r="F8" s="19">
        <f>D8+E8</f>
        <v>13560750.77</v>
      </c>
      <c r="G8" s="19">
        <v>8790794.8800000008</v>
      </c>
      <c r="H8" s="19">
        <v>8790794.8800000008</v>
      </c>
      <c r="I8" s="19">
        <f>F8-G8</f>
        <v>4769955.8899999987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76723196.25</v>
      </c>
      <c r="E10" s="18">
        <f>SUM(E11:E18)</f>
        <v>16636653.640000001</v>
      </c>
      <c r="F10" s="18">
        <f t="shared" ref="F10:I10" si="1">SUM(F11:F18)</f>
        <v>93359849.890000001</v>
      </c>
      <c r="G10" s="18">
        <f t="shared" si="1"/>
        <v>79201288.239999995</v>
      </c>
      <c r="H10" s="18">
        <f t="shared" si="1"/>
        <v>77715224.150000006</v>
      </c>
      <c r="I10" s="18">
        <f t="shared" si="1"/>
        <v>14158561.650000002</v>
      </c>
    </row>
    <row r="11" spans="1:9" x14ac:dyDescent="0.2">
      <c r="A11" s="27" t="s">
        <v>46</v>
      </c>
      <c r="B11" s="9"/>
      <c r="C11" s="3" t="s">
        <v>4</v>
      </c>
      <c r="D11" s="19">
        <v>54493825.030000001</v>
      </c>
      <c r="E11" s="19">
        <v>7011801.9400000004</v>
      </c>
      <c r="F11" s="19">
        <f t="shared" ref="F11:F18" si="2">D11+E11</f>
        <v>61505626.969999999</v>
      </c>
      <c r="G11" s="19">
        <v>53386226.619999997</v>
      </c>
      <c r="H11" s="19">
        <v>53282293.590000004</v>
      </c>
      <c r="I11" s="19">
        <f t="shared" ref="I11:I18" si="3">F11-G11</f>
        <v>8119400.3500000015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3037688.71</v>
      </c>
      <c r="E14" s="19">
        <v>216822</v>
      </c>
      <c r="F14" s="19">
        <f t="shared" si="2"/>
        <v>3254510.71</v>
      </c>
      <c r="G14" s="19">
        <v>2940217.39</v>
      </c>
      <c r="H14" s="19">
        <v>2937609.74</v>
      </c>
      <c r="I14" s="19">
        <f t="shared" si="3"/>
        <v>314293.31999999983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19191682.510000002</v>
      </c>
      <c r="E18" s="19">
        <v>9408029.6999999993</v>
      </c>
      <c r="F18" s="19">
        <f t="shared" si="2"/>
        <v>28599712.210000001</v>
      </c>
      <c r="G18" s="19">
        <v>22874844.23</v>
      </c>
      <c r="H18" s="19">
        <v>21495320.82</v>
      </c>
      <c r="I18" s="19">
        <f t="shared" si="3"/>
        <v>5724867.9800000004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730210.72</v>
      </c>
      <c r="E19" s="18">
        <f>SUM(E20:E22)</f>
        <v>28348.61</v>
      </c>
      <c r="F19" s="18">
        <f t="shared" ref="F19:I19" si="4">SUM(F20:F22)</f>
        <v>758559.33</v>
      </c>
      <c r="G19" s="18">
        <f t="shared" si="4"/>
        <v>727937.27</v>
      </c>
      <c r="H19" s="18">
        <f t="shared" si="4"/>
        <v>727937.27</v>
      </c>
      <c r="I19" s="18">
        <f t="shared" si="4"/>
        <v>30622.059999999939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730210.72</v>
      </c>
      <c r="E21" s="19">
        <v>28348.61</v>
      </c>
      <c r="F21" s="19">
        <f t="shared" si="5"/>
        <v>758559.33</v>
      </c>
      <c r="G21" s="19">
        <v>727937.27</v>
      </c>
      <c r="H21" s="19">
        <v>727937.27</v>
      </c>
      <c r="I21" s="19">
        <f t="shared" si="6"/>
        <v>30622.059999999939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219687.07</v>
      </c>
      <c r="E26" s="18">
        <f>SUM(E27:E30)</f>
        <v>0.5</v>
      </c>
      <c r="F26" s="18">
        <f t="shared" ref="F26:I26" si="10">SUM(F27:F30)</f>
        <v>219687.57</v>
      </c>
      <c r="G26" s="18">
        <f t="shared" si="10"/>
        <v>219687.25</v>
      </c>
      <c r="H26" s="18">
        <f t="shared" si="10"/>
        <v>219687.25</v>
      </c>
      <c r="I26" s="18">
        <f t="shared" si="10"/>
        <v>0.32000000000698492</v>
      </c>
    </row>
    <row r="27" spans="1:9" x14ac:dyDescent="0.2">
      <c r="A27" s="27" t="s">
        <v>56</v>
      </c>
      <c r="B27" s="9"/>
      <c r="C27" s="3" t="s">
        <v>20</v>
      </c>
      <c r="D27" s="19">
        <v>219687.07</v>
      </c>
      <c r="E27" s="19">
        <v>0.5</v>
      </c>
      <c r="F27" s="19">
        <f t="shared" ref="F27:F30" si="11">D27+E27</f>
        <v>219687.57</v>
      </c>
      <c r="G27" s="19">
        <v>219687.25</v>
      </c>
      <c r="H27" s="19">
        <v>219687.25</v>
      </c>
      <c r="I27" s="19">
        <f t="shared" ref="I27:I30" si="12">F27-G27</f>
        <v>0.32000000000698492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77673094.039999992</v>
      </c>
      <c r="E37" s="24">
        <f t="shared" ref="E37:I37" si="16">SUM(E7+E10+E19+E23+E26+E31)</f>
        <v>30225753.52</v>
      </c>
      <c r="F37" s="24">
        <f t="shared" si="16"/>
        <v>107898847.55999999</v>
      </c>
      <c r="G37" s="24">
        <f t="shared" si="16"/>
        <v>88939707.639999986</v>
      </c>
      <c r="H37" s="24">
        <f t="shared" si="16"/>
        <v>87453643.549999997</v>
      </c>
      <c r="I37" s="24">
        <f t="shared" si="16"/>
        <v>18959139.919999998</v>
      </c>
    </row>
    <row r="38" spans="1:9" x14ac:dyDescent="0.2">
      <c r="C38" s="47" t="s">
        <v>64</v>
      </c>
      <c r="D38" s="47"/>
      <c r="E38" s="47"/>
      <c r="F38" s="47"/>
      <c r="G38" s="47"/>
      <c r="H38" s="47"/>
      <c r="I38" s="47"/>
    </row>
    <row r="45" spans="1:9" ht="23.25" x14ac:dyDescent="0.25">
      <c r="C45" s="28" t="s">
        <v>65</v>
      </c>
      <c r="D45" s="29"/>
      <c r="E45" s="30" t="s">
        <v>66</v>
      </c>
      <c r="F45"/>
      <c r="G45"/>
      <c r="H45"/>
      <c r="I45"/>
    </row>
    <row r="46" spans="1:9" ht="45" x14ac:dyDescent="0.25">
      <c r="C46" s="31" t="s">
        <v>67</v>
      </c>
      <c r="D46" s="32"/>
      <c r="E46" s="31" t="s">
        <v>68</v>
      </c>
      <c r="F46"/>
      <c r="G46"/>
      <c r="H46"/>
      <c r="I46"/>
    </row>
  </sheetData>
  <sheetProtection formatCells="0" formatColumns="0" formatRows="0" autoFilter="0"/>
  <protectedRanges>
    <protectedRange sqref="B47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  <protectedRange sqref="B38:B46" name="Rango1_1"/>
    <protectedRange sqref="C38:I46" name="Rango1_4_1"/>
  </protectedRanges>
  <mergeCells count="5">
    <mergeCell ref="D2:H2"/>
    <mergeCell ref="I2:I3"/>
    <mergeCell ref="A1:I1"/>
    <mergeCell ref="A2:C4"/>
    <mergeCell ref="C38:I3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2021-02-25T17:38:05Z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