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CCB9A591-B5DA-4D61-817F-A8F3B1045E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2" i="1" l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0" i="1"/>
  <c r="G9" i="1"/>
  <c r="K115" i="1" l="1"/>
  <c r="J115" i="1"/>
  <c r="I115" i="1"/>
  <c r="H115" i="1"/>
  <c r="G115" i="1"/>
  <c r="K35" i="1"/>
  <c r="J35" i="1"/>
  <c r="I35" i="1"/>
  <c r="H35" i="1"/>
  <c r="G35" i="1"/>
  <c r="M115" i="1" l="1"/>
  <c r="M40" i="1"/>
  <c r="M35" i="1"/>
  <c r="M9" i="1"/>
  <c r="K117" i="1"/>
  <c r="I117" i="1"/>
  <c r="H117" i="1"/>
  <c r="J117" i="1"/>
  <c r="G117" i="1"/>
  <c r="L115" i="1"/>
  <c r="L40" i="1"/>
  <c r="L35" i="1"/>
  <c r="L9" i="1"/>
  <c r="L117" i="1" l="1"/>
  <c r="M117" i="1"/>
</calcChain>
</file>

<file path=xl/sharedStrings.xml><?xml version="1.0" encoding="utf-8"?>
<sst xmlns="http://schemas.openxmlformats.org/spreadsheetml/2006/main" count="285" uniqueCount="192">
  <si>
    <t>PROGRAMAS Y PROYECTOS DE INVERSIÓN</t>
  </si>
  <si>
    <t>DENOMINACIÓN PROGRAMA/PROYECTO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</si>
  <si>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</si>
  <si>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</si>
  <si>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</si>
  <si>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</si>
  <si>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</si>
  <si>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</si>
  <si>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</si>
  <si>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</si>
  <si>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</si>
  <si>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</si>
  <si>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</si>
  <si>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</si>
  <si>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</si>
  <si>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</si>
  <si>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</si>
  <si>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</si>
  <si>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</si>
  <si>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</si>
  <si>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</si>
  <si>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MUNICIPAL</t>
  </si>
  <si>
    <t>Muebles de oficina y estantería</t>
  </si>
  <si>
    <t>Computadoras y equipo periférico</t>
  </si>
  <si>
    <t>Otros mobiliarios y equipos de administración</t>
  </si>
  <si>
    <t>E0003</t>
  </si>
  <si>
    <t>SECRETARIA</t>
  </si>
  <si>
    <t>E0004</t>
  </si>
  <si>
    <t>TESORERIA</t>
  </si>
  <si>
    <t>E0007</t>
  </si>
  <si>
    <t>OBRAS PÚBLICAS</t>
  </si>
  <si>
    <t>E0011</t>
  </si>
  <si>
    <t>DEPORTES Y ATENCION A LA JUVENTUD</t>
  </si>
  <si>
    <t>E0012</t>
  </si>
  <si>
    <t>ACCESO A LA INFORMACIÓN</t>
  </si>
  <si>
    <t>Camaras fotograficas y de video</t>
  </si>
  <si>
    <t>E0013</t>
  </si>
  <si>
    <t>RECURSOS HUMANOS Y SERVICIOS MUNICIPALES</t>
  </si>
  <si>
    <t>Equipo de audio y de video</t>
  </si>
  <si>
    <t>Herramientas y maquinas -herramienta</t>
  </si>
  <si>
    <t>E0020</t>
  </si>
  <si>
    <t>SEGURIDAD PUBLICA, TRANSITO, TRANSPORTE Y PROTECCI</t>
  </si>
  <si>
    <t>Muebles excepto de oficina y estantería</t>
  </si>
  <si>
    <t>F0008</t>
  </si>
  <si>
    <t>DESARROLLO SOCIAL</t>
  </si>
  <si>
    <t>F0024</t>
  </si>
  <si>
    <t>IMPUESTO INMOBILIARIO Y CATASTRO</t>
  </si>
  <si>
    <t>F0027</t>
  </si>
  <si>
    <t>ATENCIÓN A LA MUJER</t>
  </si>
  <si>
    <t>K0758</t>
  </si>
  <si>
    <t>OBRAS FEDERALES 2018</t>
  </si>
  <si>
    <t>K1020</t>
  </si>
  <si>
    <t>PRODIMDF "ADQUISICIÓN EQUIPO DE COMPUTO 2021"</t>
  </si>
  <si>
    <t>Estudios y proyectos ejecutivos</t>
  </si>
  <si>
    <t>Constr obras p abastecde agua petróleo gas el</t>
  </si>
  <si>
    <t>División de terrenos y Constr de obras de urbaniz</t>
  </si>
  <si>
    <t>Edificación no habitacional</t>
  </si>
  <si>
    <t>K0772</t>
  </si>
  <si>
    <t>CONSTRUCCION DE RED HIDRAULICA EN LA CALLE CAMINO</t>
  </si>
  <si>
    <t>K0783</t>
  </si>
  <si>
    <t>PAVIMENTACION DE LA CALLE IGNACIO ZARAGOZA EN LA C</t>
  </si>
  <si>
    <t>K0955</t>
  </si>
  <si>
    <t>PAVIMENTACION DE LA CALLE ALBAÑILES EN CABECERA MU</t>
  </si>
  <si>
    <t>K0958</t>
  </si>
  <si>
    <t>REHABILITACION DE CALLE 5 DE MAYO A BASE DE CONCRE</t>
  </si>
  <si>
    <t>K0959</t>
  </si>
  <si>
    <t>REHABILITACION CAMINO RURAL A SANTA TERESA 2DA ETA</t>
  </si>
  <si>
    <t>Construcción de vías de comunicación</t>
  </si>
  <si>
    <t>K0961</t>
  </si>
  <si>
    <t>AREA DE CARDIO PARA GIMNASIO EN EL AUDITORIO MUNIC</t>
  </si>
  <si>
    <t>Instalaciones y equipamiento en construcciones</t>
  </si>
  <si>
    <t>K0962</t>
  </si>
  <si>
    <t>PAVIMENTACION DE LA CALLE PRIVADA EN LA COMUNIDAD</t>
  </si>
  <si>
    <t>K0963</t>
  </si>
  <si>
    <t>CONSTRUCCION DE ALUMBRADO PUBLICO EN LA COMUNIDAD</t>
  </si>
  <si>
    <t>K0965</t>
  </si>
  <si>
    <t>K0968</t>
  </si>
  <si>
    <t>CONSTRUCCION DE ELECTRIFICACION  EN LA CALLE PROLO</t>
  </si>
  <si>
    <t>K0969</t>
  </si>
  <si>
    <t>CONSTRUCCION DE DRENAJE SANITARIO EN LA CALLE PRIV</t>
  </si>
  <si>
    <t>K0970</t>
  </si>
  <si>
    <t>CONSTRUCCION DE LINEA HIDRAULICA EN LA CALLE PRIVA</t>
  </si>
  <si>
    <t>K0971</t>
  </si>
  <si>
    <t>CONSTRUCCION DE ELECTRIFICACION  EN LA CALLE ARRIB</t>
  </si>
  <si>
    <t>K0972</t>
  </si>
  <si>
    <t>AMPLIACION DE RED HIDRAULICA EN LA CALLE EL REPARO</t>
  </si>
  <si>
    <t>K0973</t>
  </si>
  <si>
    <t>AMPLIACION DE RED SANITARIA EN LA CALLE EL REPARO</t>
  </si>
  <si>
    <t>K0974</t>
  </si>
  <si>
    <t>CONSTRUCCION DE DRENAJE SANITARIO EN LA CALLE CALL</t>
  </si>
  <si>
    <t>K0975</t>
  </si>
  <si>
    <t>REHABILITACION  DE LINEA HIDRAULICA EN LA CALLE HI</t>
  </si>
  <si>
    <t>K0977</t>
  </si>
  <si>
    <t>AMPLIACIÓN DE RED  SANITARIA EN LA CALLE OBREGON,</t>
  </si>
  <si>
    <t>K0978</t>
  </si>
  <si>
    <t>CONSTRUCCION DE ELECTRIFICACION  EN LA   CALLE OBR</t>
  </si>
  <si>
    <t>K0979</t>
  </si>
  <si>
    <t>REHABILITACION DE DRENAJE SANITARIO EN LA  PRIVADA</t>
  </si>
  <si>
    <t>K0982</t>
  </si>
  <si>
    <t>PAVIMENTACION DE LA CALLE DEPORTIVA. EN LA COMUNID</t>
  </si>
  <si>
    <t>K0985</t>
  </si>
  <si>
    <t>REHABILITACION DE CALLE MORELOS  EN LA COMUNIDAD D</t>
  </si>
  <si>
    <t>K0986</t>
  </si>
  <si>
    <t>REHABILITACION DE CALLE LAZARO CARDENAS  EN LA COM</t>
  </si>
  <si>
    <t>K0992</t>
  </si>
  <si>
    <t>PAVIMENTACIÓN DE LA CALLE PEÑAS ALTAS  A BASE  DE</t>
  </si>
  <si>
    <t>K0993</t>
  </si>
  <si>
    <t>CONSTRUCCION DE ELECTRIFICACION EN LA CALLE HIDALG</t>
  </si>
  <si>
    <t>K0994</t>
  </si>
  <si>
    <t>PAVIMENTACION DE LA CALLE MOROLEON  EN CABECERA MU</t>
  </si>
  <si>
    <t>K0995</t>
  </si>
  <si>
    <t>PAVIMENTACIÓN DE LA CALLE HIDALGO A BASE DE CONCRE</t>
  </si>
  <si>
    <t>K0996</t>
  </si>
  <si>
    <t>PAVIMENTACIÓN DE LA CALLE SOSTENES ROCHA EN CABECE</t>
  </si>
  <si>
    <t>K0997</t>
  </si>
  <si>
    <t>PAVIMENTACION DE LA CALLE PITALLO, EN LA COMUNIDAD</t>
  </si>
  <si>
    <t>K0998</t>
  </si>
  <si>
    <t>CONSTRUCCION DE ELECTRIFICACION DE LA CALLE DE ACC</t>
  </si>
  <si>
    <t>K0999</t>
  </si>
  <si>
    <t>CONSTRUCCION DE LINEA DE CONDUCCION POZO OFICINAS</t>
  </si>
  <si>
    <t>K1000</t>
  </si>
  <si>
    <t>CONSTRUCCION DE ELECTRIFICACION EN VARIAS CALLES D</t>
  </si>
  <si>
    <t>K1001</t>
  </si>
  <si>
    <t>PAVIMENTACION DE LA CALLE CHULA VISTA  EN LA COMUN</t>
  </si>
  <si>
    <t>K1002</t>
  </si>
  <si>
    <t>REHABILITACION DE CALLE DE ACCESO EN LA COMUNIDAD</t>
  </si>
  <si>
    <t>K1003</t>
  </si>
  <si>
    <t>CONSTRUCCION DE ELECTRIFICACION DE LA CALLE DE PRA</t>
  </si>
  <si>
    <t>K1004</t>
  </si>
  <si>
    <t>REHABILITACION DE ALUMBRADO PÚBLICO EN LA COLONIA</t>
  </si>
  <si>
    <t>K1005</t>
  </si>
  <si>
    <t>PAVIMENTACIÓN DE LA CALLE FELIPE ANGELES  DE LA CO</t>
  </si>
  <si>
    <t>K1006</t>
  </si>
  <si>
    <t>AMPLIACION DE RED ELECTRICA Y ALUMBRADO PUBLICO EN</t>
  </si>
  <si>
    <t>K1007</t>
  </si>
  <si>
    <t>Alumbrado del andador peatonal  y equipamiento de</t>
  </si>
  <si>
    <t>K1008</t>
  </si>
  <si>
    <t>REHABILITACION DE LA PAVIMENTACION DE LA CALLE JUA</t>
  </si>
  <si>
    <t>K1009</t>
  </si>
  <si>
    <t>Construccion de Parque en la comunidad de Ojo de A</t>
  </si>
  <si>
    <t>K1010</t>
  </si>
  <si>
    <t>Construccion de alumbrado publico en el Camino de</t>
  </si>
  <si>
    <t>K1011</t>
  </si>
  <si>
    <t>Suministro y colocacion de paneles solares e inver</t>
  </si>
  <si>
    <t>K1012</t>
  </si>
  <si>
    <t>K1013</t>
  </si>
  <si>
    <t>Pavimentacion de la calle Fray Nicolas Navarrete</t>
  </si>
  <si>
    <t>K1014</t>
  </si>
  <si>
    <t>Construccion de Gabetas Tercera Etapa en el Panteo</t>
  </si>
  <si>
    <t>K1015</t>
  </si>
  <si>
    <t>Pavimentacion de la calle Nicolas Bravo en la comu</t>
  </si>
  <si>
    <t>K1016</t>
  </si>
  <si>
    <t>Rehabilitacion de Alumbrado Publico en la Comunida</t>
  </si>
  <si>
    <t>K1017</t>
  </si>
  <si>
    <t>K1018</t>
  </si>
  <si>
    <t>CONSTRUCCION DE ELECTRIFICACION EN LA CALLE ALLEND</t>
  </si>
  <si>
    <t>K1019</t>
  </si>
  <si>
    <t>CONSTRUCCION DE SISTEMA DE AGUA POTABLE ENTUBADA E</t>
  </si>
  <si>
    <t>K1021</t>
  </si>
  <si>
    <t>REHABILITACION DE LINEA DE AGUA POTABLE EN EL MUNI</t>
  </si>
  <si>
    <t>K1022</t>
  </si>
  <si>
    <t>CONSTRUCCION DE LA CALLE CON ASFALTO EN EL MUNICIP</t>
  </si>
  <si>
    <t>K1023</t>
  </si>
  <si>
    <t>CONSTRUCCION DE ELECTRIFICACION EN EL MUNICIPIO DE</t>
  </si>
  <si>
    <t>K1024</t>
  </si>
  <si>
    <t>ALUMBRADO PARA CAMPO DE FUTBOL SOCCER Y CANCHAS DE</t>
  </si>
  <si>
    <t>K1025</t>
  </si>
  <si>
    <t>REHABILITACION DE  CALLE CON CONCRETO EN EL MUNICI</t>
  </si>
  <si>
    <t>K1026</t>
  </si>
  <si>
    <t>AMPLIACIÓN DE DRENAJE SANITARIO EN EL MUNICIPIO DE</t>
  </si>
  <si>
    <t>K1027</t>
  </si>
  <si>
    <t>CONSTRUCCION  DE LA CALLE  CON ASFALTO EN EL MUNIC</t>
  </si>
  <si>
    <t>K1028</t>
  </si>
  <si>
    <t>REHABILITACIÓN DE DRENAJE SANITARIO EN EL MUNICIPI</t>
  </si>
  <si>
    <t>K1029</t>
  </si>
  <si>
    <t>K1030</t>
  </si>
  <si>
    <t>CONSTRUCCIÓN DE ELECTRIFICACION EN EL MUNICIPIO DE</t>
  </si>
  <si>
    <t>K1031</t>
  </si>
  <si>
    <t>REHABILITACIÓN DE  CALLE CON CONCRETO EN EL MUNICI</t>
  </si>
  <si>
    <t>K1032</t>
  </si>
  <si>
    <t>K1033</t>
  </si>
  <si>
    <t>CONSTRUCCIÓN DE PARQUE EN LA COMUNIDAD DE JOYITA D</t>
  </si>
  <si>
    <t>K1034</t>
  </si>
  <si>
    <t>CONSTRUCCIÓN DE SISTEMA DE AGUA POTABLE ENTUBADA E</t>
  </si>
  <si>
    <t>K1035</t>
  </si>
  <si>
    <t>ALUMBRADO Y EQUIPAMIENTO PARA CAMPO DE FUTBOL SOCC</t>
  </si>
  <si>
    <t>K1036</t>
  </si>
  <si>
    <t>REHAB  CALLES COL MORELOS, LEONA Y  CAM</t>
  </si>
  <si>
    <t>K1037</t>
  </si>
  <si>
    <t>CONSTRUCCIÓN GAVETAS  3RA ETAPA</t>
  </si>
  <si>
    <t>Municipio de Santiago Maravatío, Guanajuato
Programas y Proyectos de InversiónPROGRAGAMAS Y PROYECTOS DE INVERSIÓN
Del 1 de Enero AL 31 DE DICIEMBRE DEL 2021</t>
  </si>
  <si>
    <t>PARTIDA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</si>
</sst>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129</xdr:row>
      <xdr:rowOff>161924</xdr:rowOff>
    </xdr:from>
    <xdr:to>
      <xdr:col>11</xdr:col>
      <xdr:colOff>390525</xdr:colOff>
      <xdr:row>137</xdr:row>
      <xdr:rowOff>9525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0AB6A337-6545-455C-BB4F-6D214C9D3049}"/>
            </a:ext>
          </a:extLst>
        </xdr:cNvPr>
        <xdr:cNvGrpSpPr/>
      </xdr:nvGrpSpPr>
      <xdr:grpSpPr>
        <a:xfrm>
          <a:off x="676275" y="25736549"/>
          <a:ext cx="10020300" cy="1143001"/>
          <a:chOff x="0" y="0"/>
          <a:chExt cx="8305800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823FA256-DEA0-48B9-B547-5C555F12B0D5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18C6DF51-0474-42ED-846B-F91043037336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BDF3AD18-5CA9-45FD-BA74-A80D7A5C9A80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E0C741A6-74EC-4123-B72C-DAA02AF43593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841AF1C9-4FC9-4251-B934-8D80E278991B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546BD2BE-20AD-4401-B80C-04F207B105E3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297276C1-94D7-43F5-A94E-9185C7E1191E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BF984AC5-F231-4954-B8A8-8D57B0DD0F94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47625</xdr:colOff>
      <xdr:row>0</xdr:row>
      <xdr:rowOff>28575</xdr:rowOff>
    </xdr:from>
    <xdr:to>
      <xdr:col>3</xdr:col>
      <xdr:colOff>581025</xdr:colOff>
      <xdr:row>0</xdr:row>
      <xdr:rowOff>1002646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4312E7-1AF1-4DDE-94DE-4B1F7CD68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71450" y="28575"/>
          <a:ext cx="1085850" cy="974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323850</xdr:colOff>
      <xdr:row>0</xdr:row>
      <xdr:rowOff>19050</xdr:rowOff>
    </xdr:from>
    <xdr:to>
      <xdr:col>12</xdr:col>
      <xdr:colOff>546482</xdr:colOff>
      <xdr:row>0</xdr:row>
      <xdr:rowOff>1000125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85BBBF-95BB-4172-AD16-992108B9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9050"/>
          <a:ext cx="841757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9"/>
  <sheetViews>
    <sheetView tabSelected="1" topLeftCell="A102" workbookViewId="0">
      <selection activeCell="D127" sqref="D127"/>
    </sheetView>
  </sheetViews>
  <sheetFormatPr baseColWidth="10" defaultColWidth="11.42578125" defaultRowHeight="12.75" x14ac:dyDescent="0.2"/>
  <cols>
    <col min="1" max="1" width="1.85546875" style="1" customWidth="1"/>
    <col min="2" max="2" width="7.85546875" style="1" customWidth="1"/>
    <col min="3" max="3" width="0.42578125" style="1" customWidth="1"/>
    <col min="4" max="4" width="42.28515625" style="1" customWidth="1"/>
    <col min="5" max="5" width="7.85546875" style="20" customWidth="1"/>
    <col min="6" max="6" width="35.5703125" style="1" customWidth="1"/>
    <col min="7" max="7" width="11.5703125" style="1" customWidth="1"/>
    <col min="8" max="8" width="12.5703125" style="1" bestFit="1" customWidth="1"/>
    <col min="9" max="9" width="11.42578125" style="1" customWidth="1"/>
    <col min="10" max="11" width="11.5703125" style="1" bestFit="1" customWidth="1"/>
    <col min="12" max="12" width="9.28515625" style="1" customWidth="1"/>
    <col min="13" max="13" width="9.855468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79.5" customHeight="1" x14ac:dyDescent="0.2">
      <c r="B1" s="70" t="s">
        <v>190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191</v>
      </c>
      <c r="F2" s="79" t="s">
        <v>2</v>
      </c>
      <c r="G2" s="83" t="s">
        <v>3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19</v>
      </c>
      <c r="H3" s="87" t="s">
        <v>4</v>
      </c>
      <c r="I3" s="54" t="s">
        <v>5</v>
      </c>
      <c r="J3" s="54" t="s">
        <v>6</v>
      </c>
      <c r="K3" s="54" t="s">
        <v>7</v>
      </c>
      <c r="L3" s="57" t="s">
        <v>8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9</v>
      </c>
      <c r="M4" s="61" t="s">
        <v>10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11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12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20</v>
      </c>
      <c r="C9" s="33"/>
      <c r="D9" s="34" t="s">
        <v>21</v>
      </c>
      <c r="E9" s="29">
        <v>5111</v>
      </c>
      <c r="F9" s="30" t="s">
        <v>22</v>
      </c>
      <c r="G9" s="35">
        <f t="shared" ref="G9:G32" si="0">+H9</f>
        <v>5000</v>
      </c>
      <c r="H9" s="36">
        <v>5000</v>
      </c>
      <c r="I9" s="36">
        <v>10000</v>
      </c>
      <c r="J9" s="36">
        <v>9546.5</v>
      </c>
      <c r="K9" s="36">
        <v>9546.5</v>
      </c>
      <c r="L9" s="37">
        <f t="shared" ref="L9:L32" si="1">IFERROR(K9/H9,0)</f>
        <v>1.9093</v>
      </c>
      <c r="M9" s="38">
        <f t="shared" ref="M9:M32" si="2">IFERROR(K9/I9,0)</f>
        <v>0.95465</v>
      </c>
    </row>
    <row r="10" spans="2:13" x14ac:dyDescent="0.2">
      <c r="B10" s="32"/>
      <c r="C10" s="33"/>
      <c r="D10" s="34"/>
      <c r="E10" s="29">
        <v>5151</v>
      </c>
      <c r="F10" s="30" t="s">
        <v>23</v>
      </c>
      <c r="G10" s="35">
        <f t="shared" si="0"/>
        <v>15000</v>
      </c>
      <c r="H10" s="36">
        <v>15000</v>
      </c>
      <c r="I10" s="36">
        <v>25000</v>
      </c>
      <c r="J10" s="36">
        <v>24021</v>
      </c>
      <c r="K10" s="36">
        <v>24021</v>
      </c>
      <c r="L10" s="37">
        <f t="shared" si="1"/>
        <v>1.6013999999999999</v>
      </c>
      <c r="M10" s="38">
        <f t="shared" si="2"/>
        <v>0.96084000000000003</v>
      </c>
    </row>
    <row r="11" spans="2:13" x14ac:dyDescent="0.2">
      <c r="B11" s="32"/>
      <c r="C11" s="33"/>
      <c r="D11" s="34"/>
      <c r="E11" s="29">
        <v>5191</v>
      </c>
      <c r="F11" s="30" t="s">
        <v>24</v>
      </c>
      <c r="G11" s="35">
        <f t="shared" si="0"/>
        <v>5000</v>
      </c>
      <c r="H11" s="36">
        <v>5000</v>
      </c>
      <c r="I11" s="36">
        <v>4000</v>
      </c>
      <c r="J11" s="36">
        <v>3798</v>
      </c>
      <c r="K11" s="36">
        <v>3798</v>
      </c>
      <c r="L11" s="37">
        <f t="shared" si="1"/>
        <v>0.75960000000000005</v>
      </c>
      <c r="M11" s="38">
        <f t="shared" si="2"/>
        <v>0.94950000000000001</v>
      </c>
    </row>
    <row r="12" spans="2:13" x14ac:dyDescent="0.2">
      <c r="B12" s="32" t="s">
        <v>25</v>
      </c>
      <c r="C12" s="33"/>
      <c r="D12" s="34" t="s">
        <v>26</v>
      </c>
      <c r="E12" s="29">
        <v>5111</v>
      </c>
      <c r="F12" s="30" t="s">
        <v>22</v>
      </c>
      <c r="G12" s="35">
        <f t="shared" si="0"/>
        <v>5000</v>
      </c>
      <c r="H12" s="36">
        <v>5000</v>
      </c>
      <c r="I12" s="36">
        <v>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 t="s">
        <v>27</v>
      </c>
      <c r="C13" s="33"/>
      <c r="D13" s="34" t="s">
        <v>28</v>
      </c>
      <c r="E13" s="29">
        <v>5111</v>
      </c>
      <c r="F13" s="30" t="s">
        <v>22</v>
      </c>
      <c r="G13" s="35">
        <f t="shared" si="0"/>
        <v>8000</v>
      </c>
      <c r="H13" s="36">
        <v>8000</v>
      </c>
      <c r="I13" s="36">
        <v>13134.7</v>
      </c>
      <c r="J13" s="36">
        <v>12914.47</v>
      </c>
      <c r="K13" s="36">
        <v>12914.47</v>
      </c>
      <c r="L13" s="37">
        <f t="shared" si="1"/>
        <v>1.61430875</v>
      </c>
      <c r="M13" s="38">
        <f t="shared" si="2"/>
        <v>0.98323296306729491</v>
      </c>
    </row>
    <row r="14" spans="2:13" x14ac:dyDescent="0.2">
      <c r="B14" s="32"/>
      <c r="C14" s="33"/>
      <c r="D14" s="34"/>
      <c r="E14" s="29">
        <v>5151</v>
      </c>
      <c r="F14" s="30" t="s">
        <v>23</v>
      </c>
      <c r="G14" s="35">
        <f t="shared" si="0"/>
        <v>20000</v>
      </c>
      <c r="H14" s="36">
        <v>20000</v>
      </c>
      <c r="I14" s="36">
        <v>54900</v>
      </c>
      <c r="J14" s="36">
        <v>54900</v>
      </c>
      <c r="K14" s="36">
        <v>54900</v>
      </c>
      <c r="L14" s="37">
        <f t="shared" si="1"/>
        <v>2.7450000000000001</v>
      </c>
      <c r="M14" s="38">
        <f t="shared" si="2"/>
        <v>1</v>
      </c>
    </row>
    <row r="15" spans="2:13" x14ac:dyDescent="0.2">
      <c r="B15" s="32"/>
      <c r="C15" s="33"/>
      <c r="D15" s="34"/>
      <c r="E15" s="29">
        <v>5191</v>
      </c>
      <c r="F15" s="30" t="s">
        <v>24</v>
      </c>
      <c r="G15" s="35">
        <f t="shared" si="0"/>
        <v>8000</v>
      </c>
      <c r="H15" s="36">
        <v>8000</v>
      </c>
      <c r="I15" s="36">
        <v>2500</v>
      </c>
      <c r="J15" s="36">
        <v>1899</v>
      </c>
      <c r="K15" s="36">
        <v>1899</v>
      </c>
      <c r="L15" s="37">
        <f t="shared" si="1"/>
        <v>0.237375</v>
      </c>
      <c r="M15" s="38">
        <f t="shared" si="2"/>
        <v>0.75960000000000005</v>
      </c>
    </row>
    <row r="16" spans="2:13" x14ac:dyDescent="0.2">
      <c r="B16" s="32" t="s">
        <v>29</v>
      </c>
      <c r="C16" s="33"/>
      <c r="D16" s="34" t="s">
        <v>30</v>
      </c>
      <c r="E16" s="29">
        <v>5151</v>
      </c>
      <c r="F16" s="30" t="s">
        <v>23</v>
      </c>
      <c r="G16" s="35">
        <f t="shared" si="0"/>
        <v>0</v>
      </c>
      <c r="H16" s="36">
        <v>0</v>
      </c>
      <c r="I16" s="36">
        <v>1500</v>
      </c>
      <c r="J16" s="36">
        <v>41050</v>
      </c>
      <c r="K16" s="36">
        <v>41050</v>
      </c>
      <c r="L16" s="37">
        <f t="shared" si="1"/>
        <v>0</v>
      </c>
      <c r="M16" s="38">
        <f t="shared" si="2"/>
        <v>27.366666666666667</v>
      </c>
    </row>
    <row r="17" spans="2:13" x14ac:dyDescent="0.2">
      <c r="B17" s="32" t="s">
        <v>31</v>
      </c>
      <c r="C17" s="33"/>
      <c r="D17" s="34" t="s">
        <v>32</v>
      </c>
      <c r="E17" s="29">
        <v>5111</v>
      </c>
      <c r="F17" s="30" t="s">
        <v>22</v>
      </c>
      <c r="G17" s="35">
        <f t="shared" si="0"/>
        <v>0</v>
      </c>
      <c r="H17" s="36">
        <v>0</v>
      </c>
      <c r="I17" s="36">
        <v>2000</v>
      </c>
      <c r="J17" s="36">
        <v>1769</v>
      </c>
      <c r="K17" s="36">
        <v>1769</v>
      </c>
      <c r="L17" s="37">
        <f t="shared" si="1"/>
        <v>0</v>
      </c>
      <c r="M17" s="38">
        <f t="shared" si="2"/>
        <v>0.88449999999999995</v>
      </c>
    </row>
    <row r="18" spans="2:13" x14ac:dyDescent="0.2">
      <c r="B18" s="32"/>
      <c r="C18" s="33"/>
      <c r="D18" s="34"/>
      <c r="E18" s="29">
        <v>5151</v>
      </c>
      <c r="F18" s="30" t="s">
        <v>23</v>
      </c>
      <c r="G18" s="35">
        <f t="shared" si="0"/>
        <v>0</v>
      </c>
      <c r="H18" s="36">
        <v>0</v>
      </c>
      <c r="I18" s="36">
        <v>10000</v>
      </c>
      <c r="J18" s="36">
        <v>5600</v>
      </c>
      <c r="K18" s="36">
        <v>5600</v>
      </c>
      <c r="L18" s="37">
        <f t="shared" si="1"/>
        <v>0</v>
      </c>
      <c r="M18" s="38">
        <f t="shared" si="2"/>
        <v>0.56000000000000005</v>
      </c>
    </row>
    <row r="19" spans="2:13" x14ac:dyDescent="0.2">
      <c r="B19" s="32" t="s">
        <v>33</v>
      </c>
      <c r="C19" s="33"/>
      <c r="D19" s="34" t="s">
        <v>34</v>
      </c>
      <c r="E19" s="29">
        <v>5151</v>
      </c>
      <c r="F19" s="30" t="s">
        <v>23</v>
      </c>
      <c r="G19" s="35">
        <f t="shared" si="0"/>
        <v>0</v>
      </c>
      <c r="H19" s="36">
        <v>0</v>
      </c>
      <c r="I19" s="36">
        <v>12000</v>
      </c>
      <c r="J19" s="36">
        <v>11946.84</v>
      </c>
      <c r="K19" s="36">
        <v>11099.4</v>
      </c>
      <c r="L19" s="37">
        <f t="shared" si="1"/>
        <v>0</v>
      </c>
      <c r="M19" s="38">
        <f t="shared" si="2"/>
        <v>0.92494999999999994</v>
      </c>
    </row>
    <row r="20" spans="2:13" x14ac:dyDescent="0.2">
      <c r="B20" s="32"/>
      <c r="C20" s="33"/>
      <c r="D20" s="34"/>
      <c r="E20" s="29">
        <v>5191</v>
      </c>
      <c r="F20" s="30" t="s">
        <v>24</v>
      </c>
      <c r="G20" s="35">
        <f t="shared" si="0"/>
        <v>0</v>
      </c>
      <c r="H20" s="36">
        <v>0</v>
      </c>
      <c r="I20" s="36">
        <v>14000</v>
      </c>
      <c r="J20" s="36">
        <v>13738.3</v>
      </c>
      <c r="K20" s="36">
        <v>13738.3</v>
      </c>
      <c r="L20" s="37">
        <f t="shared" si="1"/>
        <v>0</v>
      </c>
      <c r="M20" s="38">
        <f t="shared" si="2"/>
        <v>0.98130714285714282</v>
      </c>
    </row>
    <row r="21" spans="2:13" x14ac:dyDescent="0.2">
      <c r="B21" s="32"/>
      <c r="C21" s="33"/>
      <c r="D21" s="34"/>
      <c r="E21" s="29">
        <v>5231</v>
      </c>
      <c r="F21" s="30" t="s">
        <v>35</v>
      </c>
      <c r="G21" s="35">
        <f t="shared" si="0"/>
        <v>0</v>
      </c>
      <c r="H21" s="36">
        <v>0</v>
      </c>
      <c r="I21" s="36">
        <v>9000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 t="s">
        <v>36</v>
      </c>
      <c r="C22" s="33"/>
      <c r="D22" s="34" t="s">
        <v>37</v>
      </c>
      <c r="E22" s="29">
        <v>5211</v>
      </c>
      <c r="F22" s="30" t="s">
        <v>38</v>
      </c>
      <c r="G22" s="35">
        <f t="shared" si="0"/>
        <v>3200</v>
      </c>
      <c r="H22" s="36">
        <v>3200</v>
      </c>
      <c r="I22" s="36">
        <v>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5671</v>
      </c>
      <c r="F23" s="30" t="s">
        <v>39</v>
      </c>
      <c r="G23" s="35">
        <f t="shared" si="0"/>
        <v>0</v>
      </c>
      <c r="H23" s="36">
        <v>0</v>
      </c>
      <c r="I23" s="36">
        <v>67720</v>
      </c>
      <c r="J23" s="36">
        <v>57720</v>
      </c>
      <c r="K23" s="36">
        <v>57720</v>
      </c>
      <c r="L23" s="37">
        <f t="shared" si="1"/>
        <v>0</v>
      </c>
      <c r="M23" s="38">
        <f t="shared" si="2"/>
        <v>0.85233313644418196</v>
      </c>
    </row>
    <row r="24" spans="2:13" ht="22.5" x14ac:dyDescent="0.2">
      <c r="B24" s="32" t="s">
        <v>40</v>
      </c>
      <c r="C24" s="33"/>
      <c r="D24" s="34" t="s">
        <v>41</v>
      </c>
      <c r="E24" s="29">
        <v>5121</v>
      </c>
      <c r="F24" s="30" t="s">
        <v>42</v>
      </c>
      <c r="G24" s="35">
        <f t="shared" si="0"/>
        <v>0</v>
      </c>
      <c r="H24" s="36">
        <v>0</v>
      </c>
      <c r="I24" s="36">
        <v>10500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5151</v>
      </c>
      <c r="F25" s="30" t="s">
        <v>23</v>
      </c>
      <c r="G25" s="35">
        <f t="shared" si="0"/>
        <v>0</v>
      </c>
      <c r="H25" s="36">
        <v>0</v>
      </c>
      <c r="I25" s="36">
        <v>12550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5231</v>
      </c>
      <c r="F26" s="30" t="s">
        <v>35</v>
      </c>
      <c r="G26" s="35">
        <f t="shared" si="0"/>
        <v>0</v>
      </c>
      <c r="H26" s="36">
        <v>0</v>
      </c>
      <c r="I26" s="36">
        <v>17500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 t="s">
        <v>43</v>
      </c>
      <c r="C27" s="33"/>
      <c r="D27" s="34" t="s">
        <v>44</v>
      </c>
      <c r="E27" s="29">
        <v>5151</v>
      </c>
      <c r="F27" s="30" t="s">
        <v>23</v>
      </c>
      <c r="G27" s="35">
        <f t="shared" si="0"/>
        <v>0</v>
      </c>
      <c r="H27" s="36">
        <v>0</v>
      </c>
      <c r="I27" s="36">
        <v>17900</v>
      </c>
      <c r="J27" s="36">
        <v>17900</v>
      </c>
      <c r="K27" s="36">
        <v>17900</v>
      </c>
      <c r="L27" s="37">
        <f t="shared" si="1"/>
        <v>0</v>
      </c>
      <c r="M27" s="38">
        <f t="shared" si="2"/>
        <v>1</v>
      </c>
    </row>
    <row r="28" spans="2:13" x14ac:dyDescent="0.2">
      <c r="B28" s="32" t="s">
        <v>45</v>
      </c>
      <c r="C28" s="33"/>
      <c r="D28" s="34" t="s">
        <v>46</v>
      </c>
      <c r="E28" s="29">
        <v>5111</v>
      </c>
      <c r="F28" s="30" t="s">
        <v>22</v>
      </c>
      <c r="G28" s="35">
        <f t="shared" si="0"/>
        <v>5000</v>
      </c>
      <c r="H28" s="36">
        <v>5000</v>
      </c>
      <c r="I28" s="36">
        <v>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5151</v>
      </c>
      <c r="F29" s="30" t="s">
        <v>23</v>
      </c>
      <c r="G29" s="35">
        <f t="shared" si="0"/>
        <v>0</v>
      </c>
      <c r="H29" s="36">
        <v>0</v>
      </c>
      <c r="I29" s="36">
        <v>23150</v>
      </c>
      <c r="J29" s="36">
        <v>23150</v>
      </c>
      <c r="K29" s="36">
        <v>23150</v>
      </c>
      <c r="L29" s="37">
        <f t="shared" si="1"/>
        <v>0</v>
      </c>
      <c r="M29" s="38">
        <f t="shared" si="2"/>
        <v>1</v>
      </c>
    </row>
    <row r="30" spans="2:13" x14ac:dyDescent="0.2">
      <c r="B30" s="32" t="s">
        <v>47</v>
      </c>
      <c r="C30" s="33"/>
      <c r="D30" s="34" t="s">
        <v>48</v>
      </c>
      <c r="E30" s="29">
        <v>5191</v>
      </c>
      <c r="F30" s="30" t="s">
        <v>24</v>
      </c>
      <c r="G30" s="35">
        <f t="shared" si="0"/>
        <v>2070</v>
      </c>
      <c r="H30" s="36">
        <v>2070</v>
      </c>
      <c r="I30" s="36">
        <v>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49</v>
      </c>
      <c r="C31" s="33"/>
      <c r="D31" s="34" t="s">
        <v>50</v>
      </c>
      <c r="E31" s="29">
        <v>5151</v>
      </c>
      <c r="F31" s="30" t="s">
        <v>23</v>
      </c>
      <c r="G31" s="35">
        <f t="shared" si="0"/>
        <v>100000</v>
      </c>
      <c r="H31" s="36">
        <v>100000</v>
      </c>
      <c r="I31" s="36">
        <v>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 t="s">
        <v>51</v>
      </c>
      <c r="C32" s="33"/>
      <c r="D32" s="34" t="s">
        <v>52</v>
      </c>
      <c r="E32" s="29">
        <v>5151</v>
      </c>
      <c r="F32" s="30" t="s">
        <v>23</v>
      </c>
      <c r="G32" s="35">
        <f t="shared" si="0"/>
        <v>0</v>
      </c>
      <c r="H32" s="36">
        <v>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39"/>
      <c r="F33" s="40"/>
      <c r="G33" s="44"/>
      <c r="H33" s="44"/>
      <c r="I33" s="44"/>
      <c r="J33" s="44"/>
      <c r="K33" s="44"/>
      <c r="L33" s="41"/>
      <c r="M33" s="42"/>
    </row>
    <row r="34" spans="2:13" x14ac:dyDescent="0.2">
      <c r="B34" s="32"/>
      <c r="C34" s="33"/>
      <c r="D34" s="27"/>
      <c r="E34" s="43"/>
      <c r="F34" s="27"/>
      <c r="G34" s="27"/>
      <c r="H34" s="27"/>
      <c r="I34" s="27"/>
      <c r="J34" s="27"/>
      <c r="K34" s="27"/>
      <c r="L34" s="27"/>
      <c r="M34" s="28"/>
    </row>
    <row r="35" spans="2:13" ht="13.15" customHeight="1" x14ac:dyDescent="0.2">
      <c r="B35" s="67" t="s">
        <v>13</v>
      </c>
      <c r="C35" s="68"/>
      <c r="D35" s="68"/>
      <c r="E35" s="68"/>
      <c r="F35" s="68"/>
      <c r="G35" s="7">
        <f>SUM(G9:G32)</f>
        <v>176270</v>
      </c>
      <c r="H35" s="7">
        <f>SUM(H9:H32)</f>
        <v>176270</v>
      </c>
      <c r="I35" s="7">
        <f>SUM(I9:I32)</f>
        <v>307354.7</v>
      </c>
      <c r="J35" s="7">
        <f>SUM(J9:J32)</f>
        <v>279953.11</v>
      </c>
      <c r="K35" s="7">
        <f>SUM(K9:K32)</f>
        <v>279105.67</v>
      </c>
      <c r="L35" s="8">
        <f>IFERROR(K35/H35,0)</f>
        <v>1.5833985930674532</v>
      </c>
      <c r="M35" s="9">
        <f>IFERROR(K35/I35,0)</f>
        <v>0.90808980633775882</v>
      </c>
    </row>
    <row r="36" spans="2:13" ht="4.9000000000000004" customHeight="1" x14ac:dyDescent="0.2">
      <c r="B36" s="32"/>
      <c r="C36" s="33"/>
      <c r="D36" s="27"/>
      <c r="E36" s="43"/>
      <c r="F36" s="27"/>
      <c r="G36" s="27"/>
      <c r="H36" s="27"/>
      <c r="I36" s="27"/>
      <c r="J36" s="27"/>
      <c r="K36" s="27"/>
      <c r="L36" s="27"/>
      <c r="M36" s="28"/>
    </row>
    <row r="37" spans="2:13" ht="13.15" customHeight="1" x14ac:dyDescent="0.2">
      <c r="B37" s="69" t="s">
        <v>14</v>
      </c>
      <c r="C37" s="66"/>
      <c r="D37" s="66"/>
      <c r="E37" s="21"/>
      <c r="F37" s="26"/>
      <c r="G37" s="27"/>
      <c r="H37" s="27"/>
      <c r="I37" s="27"/>
      <c r="J37" s="27"/>
      <c r="K37" s="27"/>
      <c r="L37" s="27"/>
      <c r="M37" s="28"/>
    </row>
    <row r="38" spans="2:13" ht="13.15" customHeight="1" x14ac:dyDescent="0.2">
      <c r="B38" s="25"/>
      <c r="C38" s="66" t="s">
        <v>15</v>
      </c>
      <c r="D38" s="66"/>
      <c r="E38" s="21"/>
      <c r="F38" s="26"/>
      <c r="G38" s="27"/>
      <c r="H38" s="27"/>
      <c r="I38" s="27"/>
      <c r="J38" s="27"/>
      <c r="K38" s="27"/>
      <c r="L38" s="27"/>
      <c r="M38" s="28"/>
    </row>
    <row r="39" spans="2:13" ht="6" customHeight="1" x14ac:dyDescent="0.2">
      <c r="B39" s="45"/>
      <c r="C39" s="46"/>
      <c r="D39" s="46"/>
      <c r="E39" s="39"/>
      <c r="F39" s="46"/>
      <c r="G39" s="27"/>
      <c r="H39" s="27"/>
      <c r="I39" s="27"/>
      <c r="J39" s="27"/>
      <c r="K39" s="27"/>
      <c r="L39" s="27"/>
      <c r="M39" s="28"/>
    </row>
    <row r="40" spans="2:13" x14ac:dyDescent="0.2">
      <c r="B40" s="32" t="s">
        <v>29</v>
      </c>
      <c r="C40" s="33"/>
      <c r="D40" s="27" t="s">
        <v>30</v>
      </c>
      <c r="E40" s="43">
        <v>6311</v>
      </c>
      <c r="F40" s="27" t="s">
        <v>53</v>
      </c>
      <c r="G40" s="35">
        <f t="shared" ref="G40:G71" si="3">+H40</f>
        <v>0</v>
      </c>
      <c r="H40" s="36">
        <v>0</v>
      </c>
      <c r="I40" s="36">
        <v>96798.02</v>
      </c>
      <c r="J40" s="36">
        <v>96798.02</v>
      </c>
      <c r="K40" s="36">
        <v>48399.01</v>
      </c>
      <c r="L40" s="37">
        <f t="shared" ref="L40:L71" si="4">IFERROR(K40/H40,0)</f>
        <v>0</v>
      </c>
      <c r="M40" s="38">
        <f t="shared" ref="M40:M71" si="5">IFERROR(K40/I40,0)</f>
        <v>0.5</v>
      </c>
    </row>
    <row r="41" spans="2:13" x14ac:dyDescent="0.2">
      <c r="B41" s="32" t="s">
        <v>49</v>
      </c>
      <c r="C41" s="33"/>
      <c r="D41" s="27" t="s">
        <v>50</v>
      </c>
      <c r="E41" s="43">
        <v>6131</v>
      </c>
      <c r="F41" s="27" t="s">
        <v>54</v>
      </c>
      <c r="G41" s="35">
        <f t="shared" si="3"/>
        <v>560000</v>
      </c>
      <c r="H41" s="36">
        <v>560000</v>
      </c>
      <c r="I41" s="36">
        <v>0</v>
      </c>
      <c r="J41" s="36">
        <v>0</v>
      </c>
      <c r="K41" s="36">
        <v>0</v>
      </c>
      <c r="L41" s="37">
        <f t="shared" si="4"/>
        <v>0</v>
      </c>
      <c r="M41" s="38">
        <f t="shared" si="5"/>
        <v>0</v>
      </c>
    </row>
    <row r="42" spans="2:13" x14ac:dyDescent="0.2">
      <c r="B42" s="32"/>
      <c r="C42" s="33"/>
      <c r="D42" s="27"/>
      <c r="E42" s="43">
        <v>6141</v>
      </c>
      <c r="F42" s="27" t="s">
        <v>55</v>
      </c>
      <c r="G42" s="35">
        <f t="shared" si="3"/>
        <v>17089743.870000001</v>
      </c>
      <c r="H42" s="36">
        <v>17089743.870000001</v>
      </c>
      <c r="I42" s="36">
        <v>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">
      <c r="B43" s="32"/>
      <c r="C43" s="33"/>
      <c r="D43" s="27"/>
      <c r="E43" s="43">
        <v>6221</v>
      </c>
      <c r="F43" s="27" t="s">
        <v>56</v>
      </c>
      <c r="G43" s="35">
        <f t="shared" si="3"/>
        <v>3650000</v>
      </c>
      <c r="H43" s="36">
        <v>3650000</v>
      </c>
      <c r="I43" s="36">
        <v>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 t="s">
        <v>57</v>
      </c>
      <c r="C44" s="33"/>
      <c r="D44" s="27" t="s">
        <v>58</v>
      </c>
      <c r="E44" s="43">
        <v>6141</v>
      </c>
      <c r="F44" s="27" t="s">
        <v>55</v>
      </c>
      <c r="G44" s="35">
        <f t="shared" si="3"/>
        <v>0</v>
      </c>
      <c r="H44" s="36">
        <v>0</v>
      </c>
      <c r="I44" s="36">
        <v>20979.62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ht="22.5" x14ac:dyDescent="0.2">
      <c r="B45" s="32" t="s">
        <v>59</v>
      </c>
      <c r="C45" s="33"/>
      <c r="D45" s="27" t="s">
        <v>60</v>
      </c>
      <c r="E45" s="43">
        <v>6141</v>
      </c>
      <c r="F45" s="27" t="s">
        <v>55</v>
      </c>
      <c r="G45" s="35">
        <f t="shared" si="3"/>
        <v>0</v>
      </c>
      <c r="H45" s="36">
        <v>0</v>
      </c>
      <c r="I45" s="36">
        <v>82462.2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ht="22.5" x14ac:dyDescent="0.2">
      <c r="B46" s="32" t="s">
        <v>61</v>
      </c>
      <c r="C46" s="33"/>
      <c r="D46" s="27" t="s">
        <v>62</v>
      </c>
      <c r="E46" s="43">
        <v>6141</v>
      </c>
      <c r="F46" s="27" t="s">
        <v>55</v>
      </c>
      <c r="G46" s="35">
        <f t="shared" si="3"/>
        <v>0</v>
      </c>
      <c r="H46" s="36">
        <v>0</v>
      </c>
      <c r="I46" s="36">
        <v>844585.62</v>
      </c>
      <c r="J46" s="36">
        <v>844585.62</v>
      </c>
      <c r="K46" s="36">
        <v>844585.62</v>
      </c>
      <c r="L46" s="37">
        <f t="shared" si="4"/>
        <v>0</v>
      </c>
      <c r="M46" s="38">
        <f t="shared" si="5"/>
        <v>1</v>
      </c>
    </row>
    <row r="47" spans="2:13" ht="22.5" x14ac:dyDescent="0.2">
      <c r="B47" s="32" t="s">
        <v>63</v>
      </c>
      <c r="C47" s="33"/>
      <c r="D47" s="27" t="s">
        <v>64</v>
      </c>
      <c r="E47" s="43">
        <v>6141</v>
      </c>
      <c r="F47" s="27" t="s">
        <v>55</v>
      </c>
      <c r="G47" s="35">
        <f t="shared" si="3"/>
        <v>0</v>
      </c>
      <c r="H47" s="36">
        <v>0</v>
      </c>
      <c r="I47" s="36">
        <v>126898.15</v>
      </c>
      <c r="J47" s="36">
        <v>126898.15</v>
      </c>
      <c r="K47" s="36">
        <v>126898.15</v>
      </c>
      <c r="L47" s="37">
        <f t="shared" si="4"/>
        <v>0</v>
      </c>
      <c r="M47" s="38">
        <f t="shared" si="5"/>
        <v>1</v>
      </c>
    </row>
    <row r="48" spans="2:13" ht="22.5" x14ac:dyDescent="0.2">
      <c r="B48" s="32" t="s">
        <v>65</v>
      </c>
      <c r="C48" s="33"/>
      <c r="D48" s="27" t="s">
        <v>66</v>
      </c>
      <c r="E48" s="43">
        <v>6151</v>
      </c>
      <c r="F48" s="27" t="s">
        <v>67</v>
      </c>
      <c r="G48" s="35">
        <f t="shared" si="3"/>
        <v>0</v>
      </c>
      <c r="H48" s="36">
        <v>0</v>
      </c>
      <c r="I48" s="36">
        <v>0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">
      <c r="B49" s="32" t="s">
        <v>68</v>
      </c>
      <c r="C49" s="33"/>
      <c r="D49" s="27" t="s">
        <v>69</v>
      </c>
      <c r="E49" s="43">
        <v>6271</v>
      </c>
      <c r="F49" s="27" t="s">
        <v>70</v>
      </c>
      <c r="G49" s="35">
        <f t="shared" si="3"/>
        <v>0</v>
      </c>
      <c r="H49" s="36">
        <v>0</v>
      </c>
      <c r="I49" s="36">
        <v>245131.5</v>
      </c>
      <c r="J49" s="36">
        <v>245131.5</v>
      </c>
      <c r="K49" s="36">
        <v>245131.5</v>
      </c>
      <c r="L49" s="37">
        <f t="shared" si="4"/>
        <v>0</v>
      </c>
      <c r="M49" s="38">
        <f t="shared" si="5"/>
        <v>1</v>
      </c>
    </row>
    <row r="50" spans="2:13" ht="22.5" x14ac:dyDescent="0.2">
      <c r="B50" s="32" t="s">
        <v>71</v>
      </c>
      <c r="C50" s="33"/>
      <c r="D50" s="27" t="s">
        <v>72</v>
      </c>
      <c r="E50" s="43">
        <v>6141</v>
      </c>
      <c r="F50" s="27" t="s">
        <v>55</v>
      </c>
      <c r="G50" s="35">
        <f t="shared" si="3"/>
        <v>0</v>
      </c>
      <c r="H50" s="36">
        <v>0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ht="22.5" x14ac:dyDescent="0.2">
      <c r="B51" s="32" t="s">
        <v>73</v>
      </c>
      <c r="C51" s="33"/>
      <c r="D51" s="27" t="s">
        <v>74</v>
      </c>
      <c r="E51" s="43">
        <v>6141</v>
      </c>
      <c r="F51" s="27" t="s">
        <v>55</v>
      </c>
      <c r="G51" s="35">
        <f t="shared" si="3"/>
        <v>0</v>
      </c>
      <c r="H51" s="36">
        <v>0</v>
      </c>
      <c r="I51" s="36">
        <v>498675.88</v>
      </c>
      <c r="J51" s="36">
        <v>498675.88</v>
      </c>
      <c r="K51" s="36">
        <v>498675.88</v>
      </c>
      <c r="L51" s="37">
        <f t="shared" si="4"/>
        <v>0</v>
      </c>
      <c r="M51" s="38">
        <f t="shared" si="5"/>
        <v>1</v>
      </c>
    </row>
    <row r="52" spans="2:13" ht="22.5" x14ac:dyDescent="0.2">
      <c r="B52" s="32" t="s">
        <v>75</v>
      </c>
      <c r="C52" s="33"/>
      <c r="D52" s="27" t="s">
        <v>74</v>
      </c>
      <c r="E52" s="43">
        <v>6141</v>
      </c>
      <c r="F52" s="27" t="s">
        <v>55</v>
      </c>
      <c r="G52" s="35">
        <f t="shared" si="3"/>
        <v>0</v>
      </c>
      <c r="H52" s="36">
        <v>0</v>
      </c>
      <c r="I52" s="36">
        <v>50965.01</v>
      </c>
      <c r="J52" s="36">
        <v>50965.01</v>
      </c>
      <c r="K52" s="36">
        <v>50965.01</v>
      </c>
      <c r="L52" s="37">
        <f t="shared" si="4"/>
        <v>0</v>
      </c>
      <c r="M52" s="38">
        <f t="shared" si="5"/>
        <v>1</v>
      </c>
    </row>
    <row r="53" spans="2:13" ht="22.5" x14ac:dyDescent="0.2">
      <c r="B53" s="32" t="s">
        <v>76</v>
      </c>
      <c r="C53" s="33"/>
      <c r="D53" s="27" t="s">
        <v>77</v>
      </c>
      <c r="E53" s="43">
        <v>6131</v>
      </c>
      <c r="F53" s="27" t="s">
        <v>54</v>
      </c>
      <c r="G53" s="35">
        <f t="shared" si="3"/>
        <v>0</v>
      </c>
      <c r="H53" s="36">
        <v>0</v>
      </c>
      <c r="I53" s="36">
        <v>35584.58</v>
      </c>
      <c r="J53" s="36">
        <v>35584.58</v>
      </c>
      <c r="K53" s="36">
        <v>35584.58</v>
      </c>
      <c r="L53" s="37">
        <f t="shared" si="4"/>
        <v>0</v>
      </c>
      <c r="M53" s="38">
        <f t="shared" si="5"/>
        <v>1</v>
      </c>
    </row>
    <row r="54" spans="2:13" ht="22.5" x14ac:dyDescent="0.2">
      <c r="B54" s="32" t="s">
        <v>78</v>
      </c>
      <c r="C54" s="33"/>
      <c r="D54" s="27" t="s">
        <v>79</v>
      </c>
      <c r="E54" s="43">
        <v>6141</v>
      </c>
      <c r="F54" s="27" t="s">
        <v>55</v>
      </c>
      <c r="G54" s="35">
        <f t="shared" si="3"/>
        <v>0</v>
      </c>
      <c r="H54" s="36">
        <v>0</v>
      </c>
      <c r="I54" s="36">
        <v>71362.759999999995</v>
      </c>
      <c r="J54" s="36">
        <v>71362.759999999995</v>
      </c>
      <c r="K54" s="36">
        <v>71362.759999999995</v>
      </c>
      <c r="L54" s="37">
        <f t="shared" si="4"/>
        <v>0</v>
      </c>
      <c r="M54" s="38">
        <f t="shared" si="5"/>
        <v>1</v>
      </c>
    </row>
    <row r="55" spans="2:13" x14ac:dyDescent="0.2">
      <c r="B55" s="32" t="s">
        <v>80</v>
      </c>
      <c r="C55" s="33"/>
      <c r="D55" s="27" t="s">
        <v>81</v>
      </c>
      <c r="E55" s="43">
        <v>6141</v>
      </c>
      <c r="F55" s="27" t="s">
        <v>55</v>
      </c>
      <c r="G55" s="35">
        <f t="shared" si="3"/>
        <v>0</v>
      </c>
      <c r="H55" s="36">
        <v>0</v>
      </c>
      <c r="I55" s="36">
        <v>45435.26</v>
      </c>
      <c r="J55" s="36">
        <v>45435.26</v>
      </c>
      <c r="K55" s="36">
        <v>45435.26</v>
      </c>
      <c r="L55" s="37">
        <f t="shared" si="4"/>
        <v>0</v>
      </c>
      <c r="M55" s="38">
        <f t="shared" si="5"/>
        <v>1</v>
      </c>
    </row>
    <row r="56" spans="2:13" x14ac:dyDescent="0.2">
      <c r="B56" s="32" t="s">
        <v>82</v>
      </c>
      <c r="C56" s="33"/>
      <c r="D56" s="27" t="s">
        <v>83</v>
      </c>
      <c r="E56" s="43">
        <v>6131</v>
      </c>
      <c r="F56" s="27" t="s">
        <v>54</v>
      </c>
      <c r="G56" s="35">
        <f t="shared" si="3"/>
        <v>0</v>
      </c>
      <c r="H56" s="36">
        <v>0</v>
      </c>
      <c r="I56" s="36">
        <v>9979.2199999999993</v>
      </c>
      <c r="J56" s="36">
        <v>9979.2199999999993</v>
      </c>
      <c r="K56" s="36">
        <v>9979.2199999999993</v>
      </c>
      <c r="L56" s="37">
        <f t="shared" si="4"/>
        <v>0</v>
      </c>
      <c r="M56" s="38">
        <f t="shared" si="5"/>
        <v>1</v>
      </c>
    </row>
    <row r="57" spans="2:13" x14ac:dyDescent="0.2">
      <c r="B57" s="32" t="s">
        <v>84</v>
      </c>
      <c r="C57" s="33"/>
      <c r="D57" s="27" t="s">
        <v>85</v>
      </c>
      <c r="E57" s="43">
        <v>6141</v>
      </c>
      <c r="F57" s="27" t="s">
        <v>55</v>
      </c>
      <c r="G57" s="35">
        <f t="shared" si="3"/>
        <v>0</v>
      </c>
      <c r="H57" s="36">
        <v>0</v>
      </c>
      <c r="I57" s="36">
        <v>84072.89</v>
      </c>
      <c r="J57" s="36">
        <v>84072.89</v>
      </c>
      <c r="K57" s="36">
        <v>84072.89</v>
      </c>
      <c r="L57" s="37">
        <f t="shared" si="4"/>
        <v>0</v>
      </c>
      <c r="M57" s="38">
        <f t="shared" si="5"/>
        <v>1</v>
      </c>
    </row>
    <row r="58" spans="2:13" x14ac:dyDescent="0.2">
      <c r="B58" s="32" t="s">
        <v>86</v>
      </c>
      <c r="C58" s="33"/>
      <c r="D58" s="27" t="s">
        <v>87</v>
      </c>
      <c r="E58" s="43">
        <v>6141</v>
      </c>
      <c r="F58" s="27" t="s">
        <v>55</v>
      </c>
      <c r="G58" s="35">
        <f t="shared" si="3"/>
        <v>0</v>
      </c>
      <c r="H58" s="36">
        <v>0</v>
      </c>
      <c r="I58" s="36">
        <v>137281.64000000001</v>
      </c>
      <c r="J58" s="36">
        <v>137281.64000000001</v>
      </c>
      <c r="K58" s="36">
        <v>137281.64000000001</v>
      </c>
      <c r="L58" s="37">
        <f t="shared" si="4"/>
        <v>0</v>
      </c>
      <c r="M58" s="38">
        <f t="shared" si="5"/>
        <v>1</v>
      </c>
    </row>
    <row r="59" spans="2:13" ht="22.5" x14ac:dyDescent="0.2">
      <c r="B59" s="32" t="s">
        <v>88</v>
      </c>
      <c r="C59" s="33"/>
      <c r="D59" s="27" t="s">
        <v>89</v>
      </c>
      <c r="E59" s="43">
        <v>6141</v>
      </c>
      <c r="F59" s="27" t="s">
        <v>55</v>
      </c>
      <c r="G59" s="35">
        <f t="shared" si="3"/>
        <v>0</v>
      </c>
      <c r="H59" s="36">
        <v>0</v>
      </c>
      <c r="I59" s="36">
        <v>32410.13</v>
      </c>
      <c r="J59" s="36">
        <v>32410.13</v>
      </c>
      <c r="K59" s="36">
        <v>32410.13</v>
      </c>
      <c r="L59" s="37">
        <f t="shared" si="4"/>
        <v>0</v>
      </c>
      <c r="M59" s="38">
        <f t="shared" si="5"/>
        <v>1</v>
      </c>
    </row>
    <row r="60" spans="2:13" x14ac:dyDescent="0.2">
      <c r="B60" s="32" t="s">
        <v>90</v>
      </c>
      <c r="C60" s="33"/>
      <c r="D60" s="27" t="s">
        <v>91</v>
      </c>
      <c r="E60" s="43">
        <v>6141</v>
      </c>
      <c r="F60" s="27" t="s">
        <v>55</v>
      </c>
      <c r="G60" s="35">
        <f t="shared" si="3"/>
        <v>0</v>
      </c>
      <c r="H60" s="36">
        <v>0</v>
      </c>
      <c r="I60" s="36">
        <v>348376.14</v>
      </c>
      <c r="J60" s="36">
        <v>348376.14</v>
      </c>
      <c r="K60" s="36">
        <v>348376.14</v>
      </c>
      <c r="L60" s="37">
        <f t="shared" si="4"/>
        <v>0</v>
      </c>
      <c r="M60" s="38">
        <f t="shared" si="5"/>
        <v>1</v>
      </c>
    </row>
    <row r="61" spans="2:13" x14ac:dyDescent="0.2">
      <c r="B61" s="32" t="s">
        <v>92</v>
      </c>
      <c r="C61" s="33"/>
      <c r="D61" s="27" t="s">
        <v>93</v>
      </c>
      <c r="E61" s="43">
        <v>6141</v>
      </c>
      <c r="F61" s="27" t="s">
        <v>55</v>
      </c>
      <c r="G61" s="35">
        <f t="shared" si="3"/>
        <v>0</v>
      </c>
      <c r="H61" s="36">
        <v>0</v>
      </c>
      <c r="I61" s="36">
        <v>22274.33</v>
      </c>
      <c r="J61" s="36">
        <v>22274.33</v>
      </c>
      <c r="K61" s="36">
        <v>22274.33</v>
      </c>
      <c r="L61" s="37">
        <f t="shared" si="4"/>
        <v>0</v>
      </c>
      <c r="M61" s="38">
        <f t="shared" si="5"/>
        <v>1</v>
      </c>
    </row>
    <row r="62" spans="2:13" x14ac:dyDescent="0.2">
      <c r="B62" s="32" t="s">
        <v>94</v>
      </c>
      <c r="C62" s="33"/>
      <c r="D62" s="27" t="s">
        <v>95</v>
      </c>
      <c r="E62" s="43">
        <v>6131</v>
      </c>
      <c r="F62" s="27" t="s">
        <v>54</v>
      </c>
      <c r="G62" s="35">
        <f t="shared" si="3"/>
        <v>0</v>
      </c>
      <c r="H62" s="36">
        <v>0</v>
      </c>
      <c r="I62" s="36">
        <v>32951.550000000003</v>
      </c>
      <c r="J62" s="36">
        <v>32951.550000000003</v>
      </c>
      <c r="K62" s="36">
        <v>32951.550000000003</v>
      </c>
      <c r="L62" s="37">
        <f t="shared" si="4"/>
        <v>0</v>
      </c>
      <c r="M62" s="38">
        <f t="shared" si="5"/>
        <v>1</v>
      </c>
    </row>
    <row r="63" spans="2:13" x14ac:dyDescent="0.2">
      <c r="B63" s="32" t="s">
        <v>96</v>
      </c>
      <c r="C63" s="33"/>
      <c r="D63" s="27" t="s">
        <v>97</v>
      </c>
      <c r="E63" s="43">
        <v>6141</v>
      </c>
      <c r="F63" s="27" t="s">
        <v>55</v>
      </c>
      <c r="G63" s="35">
        <f t="shared" si="3"/>
        <v>0</v>
      </c>
      <c r="H63" s="36">
        <v>0</v>
      </c>
      <c r="I63" s="36">
        <v>22788.45</v>
      </c>
      <c r="J63" s="36">
        <v>22788.45</v>
      </c>
      <c r="K63" s="36">
        <v>22788.45</v>
      </c>
      <c r="L63" s="37">
        <f t="shared" si="4"/>
        <v>0</v>
      </c>
      <c r="M63" s="38">
        <f t="shared" si="5"/>
        <v>1</v>
      </c>
    </row>
    <row r="64" spans="2:13" ht="22.5" x14ac:dyDescent="0.2">
      <c r="B64" s="32" t="s">
        <v>98</v>
      </c>
      <c r="C64" s="33"/>
      <c r="D64" s="27" t="s">
        <v>99</v>
      </c>
      <c r="E64" s="43">
        <v>6141</v>
      </c>
      <c r="F64" s="27" t="s">
        <v>55</v>
      </c>
      <c r="G64" s="35">
        <f t="shared" si="3"/>
        <v>0</v>
      </c>
      <c r="H64" s="36">
        <v>0</v>
      </c>
      <c r="I64" s="36">
        <v>34096.99</v>
      </c>
      <c r="J64" s="36">
        <v>34096.99</v>
      </c>
      <c r="K64" s="36">
        <v>34096.99</v>
      </c>
      <c r="L64" s="37">
        <f t="shared" si="4"/>
        <v>0</v>
      </c>
      <c r="M64" s="38">
        <f t="shared" si="5"/>
        <v>1</v>
      </c>
    </row>
    <row r="65" spans="2:13" ht="22.5" x14ac:dyDescent="0.2">
      <c r="B65" s="32" t="s">
        <v>100</v>
      </c>
      <c r="C65" s="33"/>
      <c r="D65" s="27" t="s">
        <v>101</v>
      </c>
      <c r="E65" s="43">
        <v>6141</v>
      </c>
      <c r="F65" s="27" t="s">
        <v>55</v>
      </c>
      <c r="G65" s="35">
        <f t="shared" si="3"/>
        <v>0</v>
      </c>
      <c r="H65" s="36">
        <v>0</v>
      </c>
      <c r="I65" s="36">
        <v>124626.26</v>
      </c>
      <c r="J65" s="36">
        <v>124626.26</v>
      </c>
      <c r="K65" s="36">
        <v>124626.26</v>
      </c>
      <c r="L65" s="37">
        <f t="shared" si="4"/>
        <v>0</v>
      </c>
      <c r="M65" s="38">
        <f t="shared" si="5"/>
        <v>1</v>
      </c>
    </row>
    <row r="66" spans="2:13" ht="22.5" x14ac:dyDescent="0.2">
      <c r="B66" s="32" t="s">
        <v>102</v>
      </c>
      <c r="C66" s="33"/>
      <c r="D66" s="27" t="s">
        <v>103</v>
      </c>
      <c r="E66" s="43">
        <v>6141</v>
      </c>
      <c r="F66" s="27" t="s">
        <v>55</v>
      </c>
      <c r="G66" s="35">
        <f t="shared" si="3"/>
        <v>0</v>
      </c>
      <c r="H66" s="36">
        <v>0</v>
      </c>
      <c r="I66" s="36">
        <v>20886.47</v>
      </c>
      <c r="J66" s="36">
        <v>20886.47</v>
      </c>
      <c r="K66" s="36">
        <v>20886.47</v>
      </c>
      <c r="L66" s="37">
        <f t="shared" si="4"/>
        <v>0</v>
      </c>
      <c r="M66" s="38">
        <f t="shared" si="5"/>
        <v>1</v>
      </c>
    </row>
    <row r="67" spans="2:13" x14ac:dyDescent="0.2">
      <c r="B67" s="32" t="s">
        <v>104</v>
      </c>
      <c r="C67" s="33"/>
      <c r="D67" s="27" t="s">
        <v>105</v>
      </c>
      <c r="E67" s="43">
        <v>6141</v>
      </c>
      <c r="F67" s="27" t="s">
        <v>55</v>
      </c>
      <c r="G67" s="35">
        <f t="shared" si="3"/>
        <v>0</v>
      </c>
      <c r="H67" s="36">
        <v>0</v>
      </c>
      <c r="I67" s="36">
        <v>1044920.37</v>
      </c>
      <c r="J67" s="36">
        <v>1044920.37</v>
      </c>
      <c r="K67" s="36">
        <v>1044920.37</v>
      </c>
      <c r="L67" s="37">
        <f t="shared" si="4"/>
        <v>0</v>
      </c>
      <c r="M67" s="38">
        <f t="shared" si="5"/>
        <v>1</v>
      </c>
    </row>
    <row r="68" spans="2:13" ht="22.5" x14ac:dyDescent="0.2">
      <c r="B68" s="32" t="s">
        <v>106</v>
      </c>
      <c r="C68" s="33"/>
      <c r="D68" s="27" t="s">
        <v>107</v>
      </c>
      <c r="E68" s="43">
        <v>6131</v>
      </c>
      <c r="F68" s="27" t="s">
        <v>54</v>
      </c>
      <c r="G68" s="35">
        <f t="shared" si="3"/>
        <v>0</v>
      </c>
      <c r="H68" s="36">
        <v>0</v>
      </c>
      <c r="I68" s="36">
        <v>28372.75</v>
      </c>
      <c r="J68" s="36">
        <v>28372.75</v>
      </c>
      <c r="K68" s="36">
        <v>28372.75</v>
      </c>
      <c r="L68" s="37">
        <f t="shared" si="4"/>
        <v>0</v>
      </c>
      <c r="M68" s="38">
        <f t="shared" si="5"/>
        <v>1</v>
      </c>
    </row>
    <row r="69" spans="2:13" ht="22.5" x14ac:dyDescent="0.2">
      <c r="B69" s="32" t="s">
        <v>108</v>
      </c>
      <c r="C69" s="33"/>
      <c r="D69" s="27" t="s">
        <v>109</v>
      </c>
      <c r="E69" s="43">
        <v>6141</v>
      </c>
      <c r="F69" s="27" t="s">
        <v>55</v>
      </c>
      <c r="G69" s="35">
        <f t="shared" si="3"/>
        <v>0</v>
      </c>
      <c r="H69" s="36">
        <v>0</v>
      </c>
      <c r="I69" s="36">
        <v>1588470.68</v>
      </c>
      <c r="J69" s="36">
        <v>1588470.68</v>
      </c>
      <c r="K69" s="36">
        <v>1588470.68</v>
      </c>
      <c r="L69" s="37">
        <f t="shared" si="4"/>
        <v>0</v>
      </c>
      <c r="M69" s="38">
        <f t="shared" si="5"/>
        <v>1</v>
      </c>
    </row>
    <row r="70" spans="2:13" ht="22.5" x14ac:dyDescent="0.2">
      <c r="B70" s="32" t="s">
        <v>110</v>
      </c>
      <c r="C70" s="33"/>
      <c r="D70" s="27" t="s">
        <v>111</v>
      </c>
      <c r="E70" s="43">
        <v>6141</v>
      </c>
      <c r="F70" s="27" t="s">
        <v>55</v>
      </c>
      <c r="G70" s="35">
        <f t="shared" si="3"/>
        <v>0</v>
      </c>
      <c r="H70" s="36">
        <v>0</v>
      </c>
      <c r="I70" s="36">
        <v>882884.99</v>
      </c>
      <c r="J70" s="36">
        <v>882884.99</v>
      </c>
      <c r="K70" s="36">
        <v>882884.99</v>
      </c>
      <c r="L70" s="37">
        <f t="shared" si="4"/>
        <v>0</v>
      </c>
      <c r="M70" s="38">
        <f t="shared" si="5"/>
        <v>1</v>
      </c>
    </row>
    <row r="71" spans="2:13" ht="22.5" x14ac:dyDescent="0.2">
      <c r="B71" s="32" t="s">
        <v>112</v>
      </c>
      <c r="C71" s="33"/>
      <c r="D71" s="27" t="s">
        <v>113</v>
      </c>
      <c r="E71" s="43">
        <v>6141</v>
      </c>
      <c r="F71" s="27" t="s">
        <v>55</v>
      </c>
      <c r="G71" s="35">
        <f t="shared" si="3"/>
        <v>0</v>
      </c>
      <c r="H71" s="36">
        <v>0</v>
      </c>
      <c r="I71" s="36">
        <v>1868998.59</v>
      </c>
      <c r="J71" s="36">
        <v>1868998.59</v>
      </c>
      <c r="K71" s="36">
        <v>1868998.59</v>
      </c>
      <c r="L71" s="37">
        <f t="shared" si="4"/>
        <v>0</v>
      </c>
      <c r="M71" s="38">
        <f t="shared" si="5"/>
        <v>1</v>
      </c>
    </row>
    <row r="72" spans="2:13" ht="22.5" x14ac:dyDescent="0.2">
      <c r="B72" s="32" t="s">
        <v>114</v>
      </c>
      <c r="C72" s="33"/>
      <c r="D72" s="27" t="s">
        <v>115</v>
      </c>
      <c r="E72" s="43">
        <v>6141</v>
      </c>
      <c r="F72" s="27" t="s">
        <v>55</v>
      </c>
      <c r="G72" s="35">
        <f t="shared" ref="G72:G103" si="6">+H72</f>
        <v>0</v>
      </c>
      <c r="H72" s="36">
        <v>0</v>
      </c>
      <c r="I72" s="36">
        <v>1446058.85</v>
      </c>
      <c r="J72" s="36">
        <v>1446058.85</v>
      </c>
      <c r="K72" s="36">
        <v>1446058.85</v>
      </c>
      <c r="L72" s="37">
        <f t="shared" ref="L72:L103" si="7">IFERROR(K72/H72,0)</f>
        <v>0</v>
      </c>
      <c r="M72" s="38">
        <f t="shared" ref="M72:M103" si="8">IFERROR(K72/I72,0)</f>
        <v>1</v>
      </c>
    </row>
    <row r="73" spans="2:13" ht="22.5" x14ac:dyDescent="0.2">
      <c r="B73" s="32" t="s">
        <v>116</v>
      </c>
      <c r="C73" s="33"/>
      <c r="D73" s="27" t="s">
        <v>117</v>
      </c>
      <c r="E73" s="43">
        <v>6131</v>
      </c>
      <c r="F73" s="27" t="s">
        <v>54</v>
      </c>
      <c r="G73" s="35">
        <f t="shared" si="6"/>
        <v>0</v>
      </c>
      <c r="H73" s="36">
        <v>0</v>
      </c>
      <c r="I73" s="36">
        <v>273826.87</v>
      </c>
      <c r="J73" s="36">
        <v>273746.74</v>
      </c>
      <c r="K73" s="36">
        <v>273746.74</v>
      </c>
      <c r="L73" s="37">
        <f t="shared" si="7"/>
        <v>0</v>
      </c>
      <c r="M73" s="38">
        <f t="shared" si="8"/>
        <v>0.99970736984284991</v>
      </c>
    </row>
    <row r="74" spans="2:13" ht="22.5" x14ac:dyDescent="0.2">
      <c r="B74" s="32" t="s">
        <v>118</v>
      </c>
      <c r="C74" s="33"/>
      <c r="D74" s="27" t="s">
        <v>119</v>
      </c>
      <c r="E74" s="43">
        <v>6131</v>
      </c>
      <c r="F74" s="27" t="s">
        <v>54</v>
      </c>
      <c r="G74" s="35">
        <f t="shared" si="6"/>
        <v>0</v>
      </c>
      <c r="H74" s="36">
        <v>0</v>
      </c>
      <c r="I74" s="36">
        <v>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ht="22.5" x14ac:dyDescent="0.2">
      <c r="B75" s="32" t="s">
        <v>120</v>
      </c>
      <c r="C75" s="33"/>
      <c r="D75" s="27" t="s">
        <v>121</v>
      </c>
      <c r="E75" s="43">
        <v>6131</v>
      </c>
      <c r="F75" s="27" t="s">
        <v>54</v>
      </c>
      <c r="G75" s="35">
        <f t="shared" si="6"/>
        <v>0</v>
      </c>
      <c r="H75" s="36">
        <v>0</v>
      </c>
      <c r="I75" s="36">
        <v>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ht="22.5" x14ac:dyDescent="0.2">
      <c r="B76" s="32" t="s">
        <v>122</v>
      </c>
      <c r="C76" s="33"/>
      <c r="D76" s="27" t="s">
        <v>123</v>
      </c>
      <c r="E76" s="43">
        <v>6141</v>
      </c>
      <c r="F76" s="27" t="s">
        <v>55</v>
      </c>
      <c r="G76" s="35">
        <f t="shared" si="6"/>
        <v>0</v>
      </c>
      <c r="H76" s="36">
        <v>0</v>
      </c>
      <c r="I76" s="36">
        <v>497323.08</v>
      </c>
      <c r="J76" s="36">
        <v>497323.08</v>
      </c>
      <c r="K76" s="36">
        <v>497323.08</v>
      </c>
      <c r="L76" s="37">
        <f t="shared" si="7"/>
        <v>0</v>
      </c>
      <c r="M76" s="38">
        <f t="shared" si="8"/>
        <v>1</v>
      </c>
    </row>
    <row r="77" spans="2:13" x14ac:dyDescent="0.2">
      <c r="B77" s="32" t="s">
        <v>124</v>
      </c>
      <c r="C77" s="33"/>
      <c r="D77" s="27" t="s">
        <v>125</v>
      </c>
      <c r="E77" s="43">
        <v>6141</v>
      </c>
      <c r="F77" s="27" t="s">
        <v>55</v>
      </c>
      <c r="G77" s="35">
        <f t="shared" si="6"/>
        <v>0</v>
      </c>
      <c r="H77" s="36">
        <v>0</v>
      </c>
      <c r="I77" s="36">
        <v>0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">
      <c r="B78" s="32" t="s">
        <v>126</v>
      </c>
      <c r="C78" s="33"/>
      <c r="D78" s="27" t="s">
        <v>127</v>
      </c>
      <c r="E78" s="43">
        <v>6131</v>
      </c>
      <c r="F78" s="27" t="s">
        <v>54</v>
      </c>
      <c r="G78" s="35">
        <f t="shared" si="6"/>
        <v>0</v>
      </c>
      <c r="H78" s="36">
        <v>0</v>
      </c>
      <c r="I78" s="36">
        <v>112186.64</v>
      </c>
      <c r="J78" s="36">
        <v>112186.64</v>
      </c>
      <c r="K78" s="36">
        <v>112186.64</v>
      </c>
      <c r="L78" s="37">
        <f t="shared" si="7"/>
        <v>0</v>
      </c>
      <c r="M78" s="38">
        <f t="shared" si="8"/>
        <v>1</v>
      </c>
    </row>
    <row r="79" spans="2:13" ht="22.5" x14ac:dyDescent="0.2">
      <c r="B79" s="32" t="s">
        <v>128</v>
      </c>
      <c r="C79" s="33"/>
      <c r="D79" s="27" t="s">
        <v>129</v>
      </c>
      <c r="E79" s="43">
        <v>6131</v>
      </c>
      <c r="F79" s="27" t="s">
        <v>54</v>
      </c>
      <c r="G79" s="35">
        <f t="shared" si="6"/>
        <v>0</v>
      </c>
      <c r="H79" s="36">
        <v>0</v>
      </c>
      <c r="I79" s="36">
        <v>1055125.42</v>
      </c>
      <c r="J79" s="36">
        <v>1055125.42</v>
      </c>
      <c r="K79" s="36">
        <v>1055125.42</v>
      </c>
      <c r="L79" s="37">
        <f t="shared" si="7"/>
        <v>0</v>
      </c>
      <c r="M79" s="38">
        <f t="shared" si="8"/>
        <v>1</v>
      </c>
    </row>
    <row r="80" spans="2:13" x14ac:dyDescent="0.2">
      <c r="B80" s="32" t="s">
        <v>130</v>
      </c>
      <c r="C80" s="33"/>
      <c r="D80" s="27" t="s">
        <v>131</v>
      </c>
      <c r="E80" s="43">
        <v>6141</v>
      </c>
      <c r="F80" s="27" t="s">
        <v>55</v>
      </c>
      <c r="G80" s="35">
        <f t="shared" si="6"/>
        <v>0</v>
      </c>
      <c r="H80" s="36">
        <v>0</v>
      </c>
      <c r="I80" s="36">
        <v>655534.29</v>
      </c>
      <c r="J80" s="36">
        <v>655534.29</v>
      </c>
      <c r="K80" s="36">
        <v>655534.29</v>
      </c>
      <c r="L80" s="37">
        <f t="shared" si="7"/>
        <v>0</v>
      </c>
      <c r="M80" s="38">
        <f t="shared" si="8"/>
        <v>1</v>
      </c>
    </row>
    <row r="81" spans="2:13" ht="22.5" x14ac:dyDescent="0.2">
      <c r="B81" s="32" t="s">
        <v>132</v>
      </c>
      <c r="C81" s="33"/>
      <c r="D81" s="27" t="s">
        <v>133</v>
      </c>
      <c r="E81" s="43">
        <v>6141</v>
      </c>
      <c r="F81" s="27" t="s">
        <v>55</v>
      </c>
      <c r="G81" s="35">
        <f t="shared" si="6"/>
        <v>0</v>
      </c>
      <c r="H81" s="36">
        <v>0</v>
      </c>
      <c r="I81" s="36">
        <v>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 t="s">
        <v>134</v>
      </c>
      <c r="C82" s="33"/>
      <c r="D82" s="27" t="s">
        <v>135</v>
      </c>
      <c r="E82" s="43">
        <v>6141</v>
      </c>
      <c r="F82" s="27" t="s">
        <v>55</v>
      </c>
      <c r="G82" s="35">
        <f t="shared" si="6"/>
        <v>0</v>
      </c>
      <c r="H82" s="36">
        <v>0</v>
      </c>
      <c r="I82" s="36">
        <v>450000</v>
      </c>
      <c r="J82" s="36">
        <v>447582.73</v>
      </c>
      <c r="K82" s="36">
        <v>447582.73</v>
      </c>
      <c r="L82" s="37">
        <f t="shared" si="7"/>
        <v>0</v>
      </c>
      <c r="M82" s="38">
        <f t="shared" si="8"/>
        <v>0.99462828888888888</v>
      </c>
    </row>
    <row r="83" spans="2:13" x14ac:dyDescent="0.2">
      <c r="B83" s="32" t="s">
        <v>136</v>
      </c>
      <c r="C83" s="33"/>
      <c r="D83" s="27" t="s">
        <v>137</v>
      </c>
      <c r="E83" s="43">
        <v>6141</v>
      </c>
      <c r="F83" s="27" t="s">
        <v>55</v>
      </c>
      <c r="G83" s="35">
        <f t="shared" si="6"/>
        <v>0</v>
      </c>
      <c r="H83" s="36">
        <v>0</v>
      </c>
      <c r="I83" s="36">
        <v>540000</v>
      </c>
      <c r="J83" s="36">
        <v>539402.75</v>
      </c>
      <c r="K83" s="36">
        <v>539402.75</v>
      </c>
      <c r="L83" s="37">
        <f t="shared" si="7"/>
        <v>0</v>
      </c>
      <c r="M83" s="38">
        <f t="shared" si="8"/>
        <v>0.99889398148148145</v>
      </c>
    </row>
    <row r="84" spans="2:13" x14ac:dyDescent="0.2">
      <c r="B84" s="32" t="s">
        <v>138</v>
      </c>
      <c r="C84" s="33"/>
      <c r="D84" s="27" t="s">
        <v>139</v>
      </c>
      <c r="E84" s="43">
        <v>6221</v>
      </c>
      <c r="F84" s="27" t="s">
        <v>56</v>
      </c>
      <c r="G84" s="35">
        <f t="shared" si="6"/>
        <v>0</v>
      </c>
      <c r="H84" s="36">
        <v>0</v>
      </c>
      <c r="I84" s="36">
        <v>1300000</v>
      </c>
      <c r="J84" s="36">
        <v>1298998.5900000001</v>
      </c>
      <c r="K84" s="36">
        <v>1298998.5900000001</v>
      </c>
      <c r="L84" s="37">
        <f t="shared" si="7"/>
        <v>0</v>
      </c>
      <c r="M84" s="38">
        <f t="shared" si="8"/>
        <v>0.99922968461538464</v>
      </c>
    </row>
    <row r="85" spans="2:13" x14ac:dyDescent="0.2">
      <c r="B85" s="32" t="s">
        <v>140</v>
      </c>
      <c r="C85" s="33"/>
      <c r="D85" s="27" t="s">
        <v>141</v>
      </c>
      <c r="E85" s="43">
        <v>6131</v>
      </c>
      <c r="F85" s="27" t="s">
        <v>54</v>
      </c>
      <c r="G85" s="35">
        <f t="shared" si="6"/>
        <v>0</v>
      </c>
      <c r="H85" s="36">
        <v>0</v>
      </c>
      <c r="I85" s="36">
        <v>1050105.78</v>
      </c>
      <c r="J85" s="36">
        <v>1022670.32</v>
      </c>
      <c r="K85" s="36">
        <v>1022670.32</v>
      </c>
      <c r="L85" s="37">
        <f t="shared" si="7"/>
        <v>0</v>
      </c>
      <c r="M85" s="38">
        <f t="shared" si="8"/>
        <v>0.9738736225221043</v>
      </c>
    </row>
    <row r="86" spans="2:13" x14ac:dyDescent="0.2">
      <c r="B86" s="32" t="s">
        <v>142</v>
      </c>
      <c r="C86" s="33"/>
      <c r="D86" s="27" t="s">
        <v>143</v>
      </c>
      <c r="E86" s="43">
        <v>6271</v>
      </c>
      <c r="F86" s="27" t="s">
        <v>70</v>
      </c>
      <c r="G86" s="35">
        <f t="shared" si="6"/>
        <v>0</v>
      </c>
      <c r="H86" s="36">
        <v>0</v>
      </c>
      <c r="I86" s="36">
        <v>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x14ac:dyDescent="0.2">
      <c r="B87" s="32" t="s">
        <v>144</v>
      </c>
      <c r="C87" s="33"/>
      <c r="D87" s="27" t="s">
        <v>143</v>
      </c>
      <c r="E87" s="43">
        <v>6271</v>
      </c>
      <c r="F87" s="27" t="s">
        <v>70</v>
      </c>
      <c r="G87" s="35">
        <f t="shared" si="6"/>
        <v>0</v>
      </c>
      <c r="H87" s="36">
        <v>0</v>
      </c>
      <c r="I87" s="36">
        <v>0</v>
      </c>
      <c r="J87" s="36">
        <v>0</v>
      </c>
      <c r="K87" s="36">
        <v>0</v>
      </c>
      <c r="L87" s="37">
        <f t="shared" si="7"/>
        <v>0</v>
      </c>
      <c r="M87" s="38">
        <f t="shared" si="8"/>
        <v>0</v>
      </c>
    </row>
    <row r="88" spans="2:13" x14ac:dyDescent="0.2">
      <c r="B88" s="32" t="s">
        <v>145</v>
      </c>
      <c r="C88" s="33"/>
      <c r="D88" s="27" t="s">
        <v>146</v>
      </c>
      <c r="E88" s="43">
        <v>6141</v>
      </c>
      <c r="F88" s="27" t="s">
        <v>55</v>
      </c>
      <c r="G88" s="35">
        <f t="shared" si="6"/>
        <v>0</v>
      </c>
      <c r="H88" s="36">
        <v>0</v>
      </c>
      <c r="I88" s="36">
        <v>849630.1</v>
      </c>
      <c r="J88" s="36">
        <v>806915.29</v>
      </c>
      <c r="K88" s="36">
        <v>806915.29</v>
      </c>
      <c r="L88" s="37">
        <f t="shared" si="7"/>
        <v>0</v>
      </c>
      <c r="M88" s="38">
        <f t="shared" si="8"/>
        <v>0.94972540403170747</v>
      </c>
    </row>
    <row r="89" spans="2:13" x14ac:dyDescent="0.2">
      <c r="B89" s="32" t="s">
        <v>147</v>
      </c>
      <c r="C89" s="33"/>
      <c r="D89" s="27" t="s">
        <v>148</v>
      </c>
      <c r="E89" s="43">
        <v>6221</v>
      </c>
      <c r="F89" s="27" t="s">
        <v>56</v>
      </c>
      <c r="G89" s="35">
        <f t="shared" si="6"/>
        <v>0</v>
      </c>
      <c r="H89" s="36">
        <v>0</v>
      </c>
      <c r="I89" s="36">
        <v>0</v>
      </c>
      <c r="J89" s="36">
        <v>0</v>
      </c>
      <c r="K89" s="36">
        <v>0</v>
      </c>
      <c r="L89" s="37">
        <f t="shared" si="7"/>
        <v>0</v>
      </c>
      <c r="M89" s="38">
        <f t="shared" si="8"/>
        <v>0</v>
      </c>
    </row>
    <row r="90" spans="2:13" x14ac:dyDescent="0.2">
      <c r="B90" s="32" t="s">
        <v>149</v>
      </c>
      <c r="C90" s="33"/>
      <c r="D90" s="27" t="s">
        <v>150</v>
      </c>
      <c r="E90" s="43">
        <v>6141</v>
      </c>
      <c r="F90" s="27" t="s">
        <v>55</v>
      </c>
      <c r="G90" s="35">
        <f t="shared" si="6"/>
        <v>0</v>
      </c>
      <c r="H90" s="36">
        <v>0</v>
      </c>
      <c r="I90" s="36">
        <v>1312811.2</v>
      </c>
      <c r="J90" s="36">
        <v>1311054.3500000001</v>
      </c>
      <c r="K90" s="36">
        <v>1311054.3500000001</v>
      </c>
      <c r="L90" s="37">
        <f t="shared" si="7"/>
        <v>0</v>
      </c>
      <c r="M90" s="38">
        <f t="shared" si="8"/>
        <v>0.99866176492095748</v>
      </c>
    </row>
    <row r="91" spans="2:13" x14ac:dyDescent="0.2">
      <c r="B91" s="32" t="s">
        <v>151</v>
      </c>
      <c r="C91" s="33"/>
      <c r="D91" s="27" t="s">
        <v>152</v>
      </c>
      <c r="E91" s="43">
        <v>6131</v>
      </c>
      <c r="F91" s="27" t="s">
        <v>54</v>
      </c>
      <c r="G91" s="35">
        <f t="shared" si="6"/>
        <v>0</v>
      </c>
      <c r="H91" s="36">
        <v>0</v>
      </c>
      <c r="I91" s="36">
        <v>706026.77</v>
      </c>
      <c r="J91" s="36">
        <v>691634.13</v>
      </c>
      <c r="K91" s="36">
        <v>691634.13</v>
      </c>
      <c r="L91" s="37">
        <f t="shared" si="7"/>
        <v>0</v>
      </c>
      <c r="M91" s="38">
        <f t="shared" si="8"/>
        <v>0.97961459733318612</v>
      </c>
    </row>
    <row r="92" spans="2:13" x14ac:dyDescent="0.2">
      <c r="B92" s="32" t="s">
        <v>153</v>
      </c>
      <c r="C92" s="33"/>
      <c r="D92" s="27" t="s">
        <v>152</v>
      </c>
      <c r="E92" s="43">
        <v>6131</v>
      </c>
      <c r="F92" s="27" t="s">
        <v>54</v>
      </c>
      <c r="G92" s="35">
        <f t="shared" si="6"/>
        <v>0</v>
      </c>
      <c r="H92" s="36">
        <v>0</v>
      </c>
      <c r="I92" s="36">
        <v>714285.71</v>
      </c>
      <c r="J92" s="36">
        <v>702894.12</v>
      </c>
      <c r="K92" s="36">
        <v>702894.12</v>
      </c>
      <c r="L92" s="37">
        <f t="shared" si="7"/>
        <v>0</v>
      </c>
      <c r="M92" s="38">
        <f t="shared" si="8"/>
        <v>0.98405177390431064</v>
      </c>
    </row>
    <row r="93" spans="2:13" ht="22.5" x14ac:dyDescent="0.2">
      <c r="B93" s="32" t="s">
        <v>154</v>
      </c>
      <c r="C93" s="33"/>
      <c r="D93" s="27" t="s">
        <v>155</v>
      </c>
      <c r="E93" s="43">
        <v>6131</v>
      </c>
      <c r="F93" s="27" t="s">
        <v>54</v>
      </c>
      <c r="G93" s="35">
        <f t="shared" si="6"/>
        <v>0</v>
      </c>
      <c r="H93" s="36">
        <v>0</v>
      </c>
      <c r="I93" s="36">
        <v>240165.14</v>
      </c>
      <c r="J93" s="36">
        <v>240165.14</v>
      </c>
      <c r="K93" s="36">
        <v>240165.14</v>
      </c>
      <c r="L93" s="37">
        <f t="shared" si="7"/>
        <v>0</v>
      </c>
      <c r="M93" s="38">
        <f t="shared" si="8"/>
        <v>1</v>
      </c>
    </row>
    <row r="94" spans="2:13" ht="22.5" x14ac:dyDescent="0.2">
      <c r="B94" s="32" t="s">
        <v>156</v>
      </c>
      <c r="C94" s="33"/>
      <c r="D94" s="27" t="s">
        <v>157</v>
      </c>
      <c r="E94" s="43">
        <v>6131</v>
      </c>
      <c r="F94" s="27" t="s">
        <v>54</v>
      </c>
      <c r="G94" s="35">
        <f t="shared" si="6"/>
        <v>0</v>
      </c>
      <c r="H94" s="36">
        <v>0</v>
      </c>
      <c r="I94" s="36">
        <v>0</v>
      </c>
      <c r="J94" s="36">
        <v>0</v>
      </c>
      <c r="K94" s="36">
        <v>0</v>
      </c>
      <c r="L94" s="37">
        <f t="shared" si="7"/>
        <v>0</v>
      </c>
      <c r="M94" s="38">
        <f t="shared" si="8"/>
        <v>0</v>
      </c>
    </row>
    <row r="95" spans="2:13" x14ac:dyDescent="0.2">
      <c r="B95" s="32" t="s">
        <v>158</v>
      </c>
      <c r="C95" s="33"/>
      <c r="D95" s="27" t="s">
        <v>159</v>
      </c>
      <c r="E95" s="43">
        <v>6141</v>
      </c>
      <c r="F95" s="27" t="s">
        <v>55</v>
      </c>
      <c r="G95" s="35">
        <f t="shared" si="6"/>
        <v>0</v>
      </c>
      <c r="H95" s="36">
        <v>0</v>
      </c>
      <c r="I95" s="36">
        <v>1649876.69</v>
      </c>
      <c r="J95" s="36">
        <v>1087739.22</v>
      </c>
      <c r="K95" s="36">
        <v>1087739.22</v>
      </c>
      <c r="L95" s="37">
        <f t="shared" si="7"/>
        <v>0</v>
      </c>
      <c r="M95" s="38">
        <f t="shared" si="8"/>
        <v>0.65928516148682603</v>
      </c>
    </row>
    <row r="96" spans="2:13" ht="22.5" x14ac:dyDescent="0.2">
      <c r="B96" s="32" t="s">
        <v>160</v>
      </c>
      <c r="C96" s="33"/>
      <c r="D96" s="27" t="s">
        <v>161</v>
      </c>
      <c r="E96" s="43">
        <v>6141</v>
      </c>
      <c r="F96" s="27" t="s">
        <v>55</v>
      </c>
      <c r="G96" s="35">
        <f t="shared" si="6"/>
        <v>0</v>
      </c>
      <c r="H96" s="36">
        <v>0</v>
      </c>
      <c r="I96" s="36">
        <v>460904.67</v>
      </c>
      <c r="J96" s="36">
        <v>460904.67</v>
      </c>
      <c r="K96" s="36">
        <v>460904.67</v>
      </c>
      <c r="L96" s="37">
        <f t="shared" si="7"/>
        <v>0</v>
      </c>
      <c r="M96" s="38">
        <f t="shared" si="8"/>
        <v>1</v>
      </c>
    </row>
    <row r="97" spans="2:13" x14ac:dyDescent="0.2">
      <c r="B97" s="32" t="s">
        <v>162</v>
      </c>
      <c r="C97" s="33"/>
      <c r="D97" s="27" t="s">
        <v>163</v>
      </c>
      <c r="E97" s="43">
        <v>6131</v>
      </c>
      <c r="F97" s="27" t="s">
        <v>54</v>
      </c>
      <c r="G97" s="35">
        <f t="shared" si="6"/>
        <v>0</v>
      </c>
      <c r="H97" s="36">
        <v>0</v>
      </c>
      <c r="I97" s="36">
        <v>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ht="22.5" x14ac:dyDescent="0.2">
      <c r="B98" s="32" t="s">
        <v>164</v>
      </c>
      <c r="C98" s="33"/>
      <c r="D98" s="27" t="s">
        <v>165</v>
      </c>
      <c r="E98" s="43">
        <v>6141</v>
      </c>
      <c r="F98" s="27" t="s">
        <v>55</v>
      </c>
      <c r="G98" s="35">
        <f t="shared" si="6"/>
        <v>0</v>
      </c>
      <c r="H98" s="36">
        <v>0</v>
      </c>
      <c r="I98" s="36">
        <v>450000</v>
      </c>
      <c r="J98" s="36">
        <v>0</v>
      </c>
      <c r="K98" s="36">
        <v>0</v>
      </c>
      <c r="L98" s="37">
        <f t="shared" si="7"/>
        <v>0</v>
      </c>
      <c r="M98" s="38">
        <f t="shared" si="8"/>
        <v>0</v>
      </c>
    </row>
    <row r="99" spans="2:13" x14ac:dyDescent="0.2">
      <c r="B99" s="32" t="s">
        <v>166</v>
      </c>
      <c r="C99" s="33"/>
      <c r="D99" s="27" t="s">
        <v>167</v>
      </c>
      <c r="E99" s="43">
        <v>6131</v>
      </c>
      <c r="F99" s="27" t="s">
        <v>54</v>
      </c>
      <c r="G99" s="35">
        <f t="shared" si="6"/>
        <v>0</v>
      </c>
      <c r="H99" s="36">
        <v>0</v>
      </c>
      <c r="I99" s="36">
        <v>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">
      <c r="B100" s="32"/>
      <c r="C100" s="33"/>
      <c r="D100" s="27"/>
      <c r="E100" s="43">
        <v>6141</v>
      </c>
      <c r="F100" s="27" t="s">
        <v>55</v>
      </c>
      <c r="G100" s="35">
        <f t="shared" si="6"/>
        <v>0</v>
      </c>
      <c r="H100" s="36">
        <v>0</v>
      </c>
      <c r="I100" s="36">
        <v>2806809.82</v>
      </c>
      <c r="J100" s="36">
        <v>2801482.57</v>
      </c>
      <c r="K100" s="36">
        <v>2801482.57</v>
      </c>
      <c r="L100" s="37">
        <f t="shared" si="7"/>
        <v>0</v>
      </c>
      <c r="M100" s="38">
        <f t="shared" si="8"/>
        <v>0.99810202673439419</v>
      </c>
    </row>
    <row r="101" spans="2:13" x14ac:dyDescent="0.2">
      <c r="B101" s="32" t="s">
        <v>168</v>
      </c>
      <c r="C101" s="33"/>
      <c r="D101" s="27" t="s">
        <v>169</v>
      </c>
      <c r="E101" s="43">
        <v>6141</v>
      </c>
      <c r="F101" s="27" t="s">
        <v>55</v>
      </c>
      <c r="G101" s="35">
        <f t="shared" si="6"/>
        <v>0</v>
      </c>
      <c r="H101" s="36">
        <v>0</v>
      </c>
      <c r="I101" s="36">
        <v>154258.96</v>
      </c>
      <c r="J101" s="36">
        <v>154258.96</v>
      </c>
      <c r="K101" s="36">
        <v>154258.96</v>
      </c>
      <c r="L101" s="37">
        <f t="shared" si="7"/>
        <v>0</v>
      </c>
      <c r="M101" s="38">
        <f t="shared" si="8"/>
        <v>1</v>
      </c>
    </row>
    <row r="102" spans="2:13" ht="22.5" x14ac:dyDescent="0.2">
      <c r="B102" s="32" t="s">
        <v>170</v>
      </c>
      <c r="C102" s="33"/>
      <c r="D102" s="27" t="s">
        <v>171</v>
      </c>
      <c r="E102" s="43">
        <v>6141</v>
      </c>
      <c r="F102" s="27" t="s">
        <v>55</v>
      </c>
      <c r="G102" s="35">
        <f t="shared" si="6"/>
        <v>0</v>
      </c>
      <c r="H102" s="36">
        <v>0</v>
      </c>
      <c r="I102" s="36">
        <v>327001.18</v>
      </c>
      <c r="J102" s="36">
        <v>327001.18</v>
      </c>
      <c r="K102" s="36">
        <v>327001.18</v>
      </c>
      <c r="L102" s="37">
        <f t="shared" si="7"/>
        <v>0</v>
      </c>
      <c r="M102" s="38">
        <f t="shared" si="8"/>
        <v>1</v>
      </c>
    </row>
    <row r="103" spans="2:13" x14ac:dyDescent="0.2">
      <c r="B103" s="32" t="s">
        <v>172</v>
      </c>
      <c r="C103" s="33"/>
      <c r="D103" s="27" t="s">
        <v>173</v>
      </c>
      <c r="E103" s="43">
        <v>6141</v>
      </c>
      <c r="F103" s="27" t="s">
        <v>55</v>
      </c>
      <c r="G103" s="35">
        <f t="shared" si="6"/>
        <v>0</v>
      </c>
      <c r="H103" s="36">
        <v>0</v>
      </c>
      <c r="I103" s="36">
        <v>1620882.37</v>
      </c>
      <c r="J103" s="36">
        <v>1582672.38</v>
      </c>
      <c r="K103" s="36">
        <v>1111812.6599999999</v>
      </c>
      <c r="L103" s="37">
        <f t="shared" si="7"/>
        <v>0</v>
      </c>
      <c r="M103" s="38">
        <f t="shared" si="8"/>
        <v>0.68593050339612238</v>
      </c>
    </row>
    <row r="104" spans="2:13" x14ac:dyDescent="0.2">
      <c r="B104" s="32" t="s">
        <v>174</v>
      </c>
      <c r="C104" s="33"/>
      <c r="D104" s="27" t="s">
        <v>169</v>
      </c>
      <c r="E104" s="43">
        <v>6141</v>
      </c>
      <c r="F104" s="27" t="s">
        <v>55</v>
      </c>
      <c r="G104" s="35">
        <f t="shared" ref="G104:G112" si="9">+H104</f>
        <v>0</v>
      </c>
      <c r="H104" s="36">
        <v>0</v>
      </c>
      <c r="I104" s="36">
        <v>267331.99</v>
      </c>
      <c r="J104" s="36">
        <v>265510.33</v>
      </c>
      <c r="K104" s="36">
        <v>265510.33</v>
      </c>
      <c r="L104" s="37">
        <f t="shared" ref="L104:L112" si="10">IFERROR(K104/H104,0)</f>
        <v>0</v>
      </c>
      <c r="M104" s="38">
        <f t="shared" ref="M104:M112" si="11">IFERROR(K104/I104,0)</f>
        <v>0.99318577623276594</v>
      </c>
    </row>
    <row r="105" spans="2:13" x14ac:dyDescent="0.2">
      <c r="B105" s="32" t="s">
        <v>175</v>
      </c>
      <c r="C105" s="33"/>
      <c r="D105" s="27" t="s">
        <v>176</v>
      </c>
      <c r="E105" s="43">
        <v>6131</v>
      </c>
      <c r="F105" s="27" t="s">
        <v>54</v>
      </c>
      <c r="G105" s="35">
        <f t="shared" si="9"/>
        <v>0</v>
      </c>
      <c r="H105" s="36">
        <v>0</v>
      </c>
      <c r="I105" s="36">
        <v>134335.9</v>
      </c>
      <c r="J105" s="36">
        <v>134335.9</v>
      </c>
      <c r="K105" s="36">
        <v>134335.9</v>
      </c>
      <c r="L105" s="37">
        <f t="shared" si="10"/>
        <v>0</v>
      </c>
      <c r="M105" s="38">
        <f t="shared" si="11"/>
        <v>1</v>
      </c>
    </row>
    <row r="106" spans="2:13" x14ac:dyDescent="0.2">
      <c r="B106" s="32" t="s">
        <v>177</v>
      </c>
      <c r="C106" s="33"/>
      <c r="D106" s="27" t="s">
        <v>178</v>
      </c>
      <c r="E106" s="43">
        <v>6141</v>
      </c>
      <c r="F106" s="27" t="s">
        <v>55</v>
      </c>
      <c r="G106" s="35">
        <f t="shared" si="9"/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f t="shared" si="10"/>
        <v>0</v>
      </c>
      <c r="M106" s="38">
        <f t="shared" si="11"/>
        <v>0</v>
      </c>
    </row>
    <row r="107" spans="2:13" x14ac:dyDescent="0.2">
      <c r="B107" s="32" t="s">
        <v>179</v>
      </c>
      <c r="C107" s="33"/>
      <c r="D107" s="27" t="s">
        <v>178</v>
      </c>
      <c r="E107" s="43">
        <v>6141</v>
      </c>
      <c r="F107" s="27" t="s">
        <v>55</v>
      </c>
      <c r="G107" s="35">
        <f t="shared" si="9"/>
        <v>0</v>
      </c>
      <c r="H107" s="36">
        <v>0</v>
      </c>
      <c r="I107" s="36">
        <v>1342683.15</v>
      </c>
      <c r="J107" s="36">
        <v>375257.88</v>
      </c>
      <c r="K107" s="36">
        <v>375257.88</v>
      </c>
      <c r="L107" s="37">
        <f t="shared" si="10"/>
        <v>0</v>
      </c>
      <c r="M107" s="38">
        <f t="shared" si="11"/>
        <v>0.27948356989510148</v>
      </c>
    </row>
    <row r="108" spans="2:13" ht="22.5" x14ac:dyDescent="0.2">
      <c r="B108" s="32" t="s">
        <v>180</v>
      </c>
      <c r="C108" s="33"/>
      <c r="D108" s="27" t="s">
        <v>181</v>
      </c>
      <c r="E108" s="43">
        <v>6221</v>
      </c>
      <c r="F108" s="27" t="s">
        <v>56</v>
      </c>
      <c r="G108" s="35">
        <f t="shared" si="9"/>
        <v>0</v>
      </c>
      <c r="H108" s="36">
        <v>0</v>
      </c>
      <c r="I108" s="36">
        <v>944903.28</v>
      </c>
      <c r="J108" s="36">
        <v>839109.27</v>
      </c>
      <c r="K108" s="36">
        <v>839109.27</v>
      </c>
      <c r="L108" s="37">
        <f t="shared" si="10"/>
        <v>0</v>
      </c>
      <c r="M108" s="38">
        <f t="shared" si="11"/>
        <v>0.88803720736369973</v>
      </c>
    </row>
    <row r="109" spans="2:13" ht="22.5" x14ac:dyDescent="0.2">
      <c r="B109" s="32" t="s">
        <v>182</v>
      </c>
      <c r="C109" s="33"/>
      <c r="D109" s="27" t="s">
        <v>183</v>
      </c>
      <c r="E109" s="43">
        <v>6131</v>
      </c>
      <c r="F109" s="27" t="s">
        <v>54</v>
      </c>
      <c r="G109" s="35">
        <f t="shared" si="9"/>
        <v>0</v>
      </c>
      <c r="H109" s="36">
        <v>0</v>
      </c>
      <c r="I109" s="36">
        <v>6425000</v>
      </c>
      <c r="J109" s="36">
        <v>1449801.4</v>
      </c>
      <c r="K109" s="36">
        <v>1449801.4</v>
      </c>
      <c r="L109" s="37">
        <f t="shared" si="10"/>
        <v>0</v>
      </c>
      <c r="M109" s="38">
        <f t="shared" si="11"/>
        <v>0.22565002334630349</v>
      </c>
    </row>
    <row r="110" spans="2:13" ht="22.5" x14ac:dyDescent="0.2">
      <c r="B110" s="32" t="s">
        <v>184</v>
      </c>
      <c r="C110" s="33"/>
      <c r="D110" s="27" t="s">
        <v>185</v>
      </c>
      <c r="E110" s="43">
        <v>6141</v>
      </c>
      <c r="F110" s="27" t="s">
        <v>55</v>
      </c>
      <c r="G110" s="35">
        <f t="shared" si="9"/>
        <v>0</v>
      </c>
      <c r="H110" s="36">
        <v>0</v>
      </c>
      <c r="I110" s="36">
        <v>858374.33</v>
      </c>
      <c r="J110" s="36">
        <v>855974.79</v>
      </c>
      <c r="K110" s="36">
        <v>855974.79</v>
      </c>
      <c r="L110" s="37">
        <f t="shared" si="10"/>
        <v>0</v>
      </c>
      <c r="M110" s="38">
        <f t="shared" si="11"/>
        <v>0.9972045529367124</v>
      </c>
    </row>
    <row r="111" spans="2:13" x14ac:dyDescent="0.2">
      <c r="B111" s="32" t="s">
        <v>186</v>
      </c>
      <c r="C111" s="33"/>
      <c r="D111" s="27" t="s">
        <v>187</v>
      </c>
      <c r="E111" s="43">
        <v>6141</v>
      </c>
      <c r="F111" s="27" t="s">
        <v>55</v>
      </c>
      <c r="G111" s="35">
        <f t="shared" si="9"/>
        <v>0</v>
      </c>
      <c r="H111" s="36">
        <v>0</v>
      </c>
      <c r="I111" s="36">
        <v>824930.78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">
      <c r="B112" s="32" t="s">
        <v>188</v>
      </c>
      <c r="C112" s="33"/>
      <c r="D112" s="27" t="s">
        <v>189</v>
      </c>
      <c r="E112" s="43">
        <v>6221</v>
      </c>
      <c r="F112" s="27" t="s">
        <v>56</v>
      </c>
      <c r="G112" s="35">
        <f t="shared" si="9"/>
        <v>0</v>
      </c>
      <c r="H112" s="36">
        <v>0</v>
      </c>
      <c r="I112" s="36">
        <v>250000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">
      <c r="B113" s="32"/>
      <c r="C113" s="33"/>
      <c r="D113" s="27"/>
      <c r="E113" s="43"/>
      <c r="F113" s="27"/>
      <c r="G113" s="44"/>
      <c r="H113" s="44"/>
      <c r="I113" s="44"/>
      <c r="J113" s="44"/>
      <c r="K113" s="44"/>
      <c r="L113" s="41"/>
      <c r="M113" s="42"/>
    </row>
    <row r="114" spans="2:13" x14ac:dyDescent="0.2">
      <c r="B114" s="47"/>
      <c r="C114" s="48"/>
      <c r="D114" s="49"/>
      <c r="E114" s="50"/>
      <c r="F114" s="49"/>
      <c r="G114" s="49"/>
      <c r="H114" s="49"/>
      <c r="I114" s="49"/>
      <c r="J114" s="49"/>
      <c r="K114" s="49"/>
      <c r="L114" s="49"/>
      <c r="M114" s="51"/>
    </row>
    <row r="115" spans="2:13" x14ac:dyDescent="0.2">
      <c r="B115" s="67" t="s">
        <v>16</v>
      </c>
      <c r="C115" s="68"/>
      <c r="D115" s="68"/>
      <c r="E115" s="68"/>
      <c r="F115" s="68"/>
      <c r="G115" s="7">
        <f>SUM(G40:G112)</f>
        <v>21299743.870000001</v>
      </c>
      <c r="H115" s="7">
        <f>SUM(H40:H112)</f>
        <v>21299743.870000001</v>
      </c>
      <c r="I115" s="7">
        <f>SUM(I40:I112)</f>
        <v>38122643.019999996</v>
      </c>
      <c r="J115" s="7">
        <f>SUM(J40:J112)</f>
        <v>29734169.219999995</v>
      </c>
      <c r="K115" s="7">
        <f>SUM(K40:K112)</f>
        <v>29214910.489999998</v>
      </c>
      <c r="L115" s="8">
        <f>IFERROR(K115/H115,0)</f>
        <v>1.3716085352156864</v>
      </c>
      <c r="M115" s="9">
        <f>IFERROR(K115/I115,0)</f>
        <v>0.76634011116892398</v>
      </c>
    </row>
    <row r="116" spans="2:13" x14ac:dyDescent="0.2">
      <c r="B116" s="4"/>
      <c r="C116" s="5"/>
      <c r="D116" s="2"/>
      <c r="E116" s="6"/>
      <c r="F116" s="2"/>
      <c r="G116" s="2"/>
      <c r="H116" s="2"/>
      <c r="I116" s="2"/>
      <c r="J116" s="2"/>
      <c r="K116" s="2"/>
      <c r="L116" s="2"/>
      <c r="M116" s="3"/>
    </row>
    <row r="117" spans="2:13" x14ac:dyDescent="0.2">
      <c r="B117" s="52" t="s">
        <v>17</v>
      </c>
      <c r="C117" s="53"/>
      <c r="D117" s="53"/>
      <c r="E117" s="53"/>
      <c r="F117" s="53"/>
      <c r="G117" s="10">
        <f>+G35+G115</f>
        <v>21476013.870000001</v>
      </c>
      <c r="H117" s="10">
        <f>+H35+H115</f>
        <v>21476013.870000001</v>
      </c>
      <c r="I117" s="10">
        <f>+I35+I115</f>
        <v>38429997.719999999</v>
      </c>
      <c r="J117" s="10">
        <f>+J35+J115</f>
        <v>30014122.329999994</v>
      </c>
      <c r="K117" s="10">
        <f>+K35+K115</f>
        <v>29494016.16</v>
      </c>
      <c r="L117" s="11">
        <f>IFERROR(K117/H117,0)</f>
        <v>1.3733468575004231</v>
      </c>
      <c r="M117" s="12">
        <f>IFERROR(K117/I117,0)</f>
        <v>0.76747379416706352</v>
      </c>
    </row>
    <row r="118" spans="2:13" x14ac:dyDescent="0.2">
      <c r="B118" s="13"/>
      <c r="C118" s="14"/>
      <c r="D118" s="14"/>
      <c r="E118" s="15"/>
      <c r="F118" s="14"/>
      <c r="G118" s="14"/>
      <c r="H118" s="14"/>
      <c r="I118" s="14"/>
      <c r="J118" s="14"/>
      <c r="K118" s="14"/>
      <c r="L118" s="14"/>
      <c r="M118" s="16"/>
    </row>
    <row r="119" spans="2:13" ht="15" x14ac:dyDescent="0.25">
      <c r="B119" s="17" t="s">
        <v>18</v>
      </c>
      <c r="C119" s="17"/>
      <c r="D119" s="18"/>
      <c r="E119" s="19"/>
      <c r="F119" s="18"/>
      <c r="G119" s="18"/>
      <c r="H11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17:F117"/>
    <mergeCell ref="K3:K5"/>
    <mergeCell ref="L3:M3"/>
    <mergeCell ref="L4:L5"/>
    <mergeCell ref="M4:M5"/>
    <mergeCell ref="B6:D6"/>
    <mergeCell ref="J6:K6"/>
    <mergeCell ref="C7:D7"/>
    <mergeCell ref="B35:F35"/>
    <mergeCell ref="B37:D37"/>
    <mergeCell ref="C38:D38"/>
    <mergeCell ref="B115:F115"/>
  </mergeCells>
  <pageMargins left="0.51181102362204722" right="0.11811023622047245" top="0.74803149606299213" bottom="0.74803149606299213" header="0.31496062992125984" footer="0.31496062992125984"/>
  <pageSetup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2022-01-26T21:01:02Z</cp:lastPrinted>
  <dcterms:created xsi:type="dcterms:W3CDTF">2020-08-06T19:52:58Z</dcterms:created>
  <dcterms:modified xsi:type="dcterms:W3CDTF">2022-01-26T21:01:14Z</dcterms:modified>
</cp:coreProperties>
</file>