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8_{2CC8D6FF-DE44-4C12-8F53-EA555A6EFD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26" i="4" l="1"/>
  <c r="F46" i="4"/>
  <c r="G26" i="4"/>
  <c r="G46" i="4"/>
  <c r="B28" i="4"/>
  <c r="C28" i="4"/>
  <c r="F48" i="4" l="1"/>
  <c r="G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<sst xmlns="http://schemas.openxmlformats.org/spreadsheetml/2006/main" count="59" uniqueCount="59">
  <si>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</si>
  <si>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</si>
  <si>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</si>
  <si>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</si>
  <si>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</si>
  <si>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</si>
  <si>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</si>
  <si>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</si>
  <si>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</si>
  <si>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</si>
  <si>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</si>
  <si>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</si>
  <si>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</si>
  <si>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</si>
  <si>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</si>
  <si>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</si>
  <si>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</si>
  <si>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</si>
  <si>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</si>
  <si>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</si>
  <si>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</si>
  <si>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</si>
  <si>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</si>
  <si>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</si>
  <si>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</si>
  <si>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</si>
  <si>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</si>
  <si>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</si>
  <si>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</si>
  <si>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</si>
  <si>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</si>
  <si>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</si>
  <si>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</si>
  <si>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</si>
  <si>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</si>
  <si>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</si>
  <si>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</si>
  <si>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</si>
  <si>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</si>
  <si>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</si>
  <si>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</si>
  <si>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</si>
  <si>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</si>
  <si>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</si>
  <si>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</si>
  <si>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</si>
  <si>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</si>
  <si>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</si>
  <si>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</si>
  <si>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</si>
  <si>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</si>
  <si>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</si>
  <si>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</si>
  <si>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</si>
  <si>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</si>
  <si>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</si>
  <si>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</si>
  <si>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</si>
  <si>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Santiago Maravatío, Guanajuato
Estado de Situación Financiera
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</si>
</sst>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zoomScaleSheetLayoutView="100" workbookViewId="0">
      <selection activeCell="B24" sqref="B24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10407354.800000001</v>
      </c>
      <c r="C5" s="12">
        <v>21123349.350000001</v>
      </c>
      <c r="D5" s="17"/>
      <c r="E5" s="11" t="s">
        <v>41</v>
      </c>
      <c r="F5" s="12">
        <v>8524587.2899999991</v>
      </c>
      <c r="G5" s="5">
        <v>11861217.220000001</v>
      </c>
    </row>
    <row r="6" spans="1:7" x14ac:dyDescent="0.2">
      <c r="A6" s="30" t="s">
        <v>28</v>
      </c>
      <c r="B6" s="12">
        <v>10006459.130000001</v>
      </c>
      <c r="C6" s="12">
        <v>10129985.27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4143773.73</v>
      </c>
      <c r="C7" s="12">
        <v>1809837.88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24557587.66</v>
      </c>
      <c r="C13" s="10">
        <f>SUM(C5:C11)</f>
        <v>33063172.5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8524587.2899999991</v>
      </c>
      <c r="G14" s="5">
        <f>SUM(G5:G12)</f>
        <v>11861217.220000001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60076295.009999998</v>
      </c>
      <c r="C18" s="12">
        <v>57813107.020000003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10206637.939999999</v>
      </c>
      <c r="C19" s="12">
        <v>10240348.83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-9153042</v>
      </c>
      <c r="C21" s="12">
        <v>-8078790.29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945714.1</v>
      </c>
      <c r="C22" s="12">
        <v>848916.08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313664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62389269.050000004</v>
      </c>
      <c r="C26" s="10">
        <f>SUM(C16:C24)</f>
        <v>60823581.640000008</v>
      </c>
      <c r="D26" s="17"/>
      <c r="E26" s="39" t="s">
        <v>57</v>
      </c>
      <c r="F26" s="10">
        <f>SUM(F24+F14)</f>
        <v>8524587.2899999991</v>
      </c>
      <c r="G26" s="6">
        <f>SUM(G14+G24)</f>
        <v>11861217.220000001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86946856.710000008</v>
      </c>
      <c r="C28" s="10">
        <f>C13+C26</f>
        <v>93886754.140000015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733305</v>
      </c>
      <c r="G30" s="6">
        <f>SUM(G31:G33)</f>
        <v>733305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-180000</v>
      </c>
      <c r="G31" s="5">
        <v>-180000</v>
      </c>
    </row>
    <row r="32" spans="1:7" x14ac:dyDescent="0.2">
      <c r="A32" s="31"/>
      <c r="B32" s="15"/>
      <c r="C32" s="15"/>
      <c r="D32" s="17"/>
      <c r="E32" s="11" t="s">
        <v>18</v>
      </c>
      <c r="F32" s="12">
        <v>913305</v>
      </c>
      <c r="G32" s="5">
        <v>913305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77688964.420000002</v>
      </c>
      <c r="G35" s="6">
        <f>SUM(G36:G40)</f>
        <v>81292231.920000002</v>
      </c>
    </row>
    <row r="36" spans="1:7" x14ac:dyDescent="0.2">
      <c r="A36" s="31"/>
      <c r="B36" s="15"/>
      <c r="C36" s="15"/>
      <c r="D36" s="17"/>
      <c r="E36" s="11" t="s">
        <v>52</v>
      </c>
      <c r="F36" s="12">
        <v>333327.92</v>
      </c>
      <c r="G36" s="5">
        <v>13831632.65</v>
      </c>
    </row>
    <row r="37" spans="1:7" x14ac:dyDescent="0.2">
      <c r="A37" s="31"/>
      <c r="B37" s="15"/>
      <c r="C37" s="15"/>
      <c r="D37" s="17"/>
      <c r="E37" s="11" t="s">
        <v>19</v>
      </c>
      <c r="F37" s="12">
        <v>77355636.5</v>
      </c>
      <c r="G37" s="5">
        <v>67460599.269999996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78422269.420000002</v>
      </c>
      <c r="G46" s="5">
        <f>SUM(G42+G35+G30)</f>
        <v>82025536.920000002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86946856.710000008</v>
      </c>
      <c r="G48" s="20">
        <f>G46+G26</f>
        <v>93886754.140000001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2022-01-21T22:01:20Z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