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Nueva carpeta\2. INFORMACIÓN PRESUPUESTARIA\"/>
    </mc:Choice>
  </mc:AlternateContent>
  <xr:revisionPtr revIDLastSave="0" documentId="13_ncr:1_{F3086C91-8E6D-4851-B1A8-71E394D2AA92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E10" i="6"/>
  <c r="H10" i="6" s="1"/>
  <c r="E11" i="6"/>
  <c r="E12" i="6"/>
  <c r="H12" i="6" s="1"/>
  <c r="H11" i="6"/>
  <c r="H9" i="6"/>
  <c r="H8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13" i="6" l="1"/>
  <c r="E53" i="6"/>
  <c r="E33" i="6"/>
  <c r="H33" i="6" s="1"/>
  <c r="E65" i="6"/>
  <c r="H65" i="6" s="1"/>
  <c r="E57" i="6"/>
  <c r="H57" i="6" s="1"/>
  <c r="H53" i="6"/>
  <c r="E43" i="6"/>
  <c r="H43" i="6"/>
  <c r="D77" i="6"/>
  <c r="E23" i="6"/>
  <c r="H23" i="6" s="1"/>
  <c r="G77" i="6"/>
  <c r="H13" i="6"/>
  <c r="C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<sst xmlns="http://schemas.openxmlformats.org/spreadsheetml/2006/main" count="85" uniqueCount="85">
  <si>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</si>
  <si>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</si>
  <si>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</si>
  <si>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</si>
  <si>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</si>
  <si>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</si>
  <si>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</si>
  <si>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</si>
  <si>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</si>
  <si>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</si>
  <si>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</si>
  <si>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</si>
  <si>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</si>
  <si>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</si>
  <si>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</si>
  <si>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</si>
  <si>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</si>
  <si>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</si>
  <si>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</si>
  <si>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</si>
  <si>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</si>
  <si>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</si>
  <si>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</si>
  <si>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</si>
  <si>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</si>
  <si>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</si>
  <si>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</si>
  <si>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</si>
  <si>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</si>
  <si>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</si>
  <si>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</si>
  <si>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</si>
  <si>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</si>
  <si>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</si>
  <si>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</si>
  <si>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</si>
  <si>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</si>
  <si>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</si>
  <si>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</si>
  <si>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</si>
  <si>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</si>
  <si>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</si>
  <si>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</si>
  <si>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</si>
  <si>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</si>
  <si>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</si>
  <si>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</si>
  <si>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</si>
  <si>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</si>
  <si>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</si>
  <si>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</si>
  <si>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</si>
  <si>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</si>
  <si>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</si>
  <si>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</si>
  <si>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</si>
  <si>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</si>
  <si>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</si>
  <si>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</si>
  <si>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</si>
  <si>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</si>
  <si>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</si>
  <si>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</si>
  <si>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</si>
  <si>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</si>
  <si>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</si>
  <si>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</si>
  <si>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</si>
  <si>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</si>
  <si>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</si>
  <si>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</si>
  <si>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</si>
  <si>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</si>
  <si>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</si>
  <si>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</si>
  <si>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</si>
  <si>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</si>
  <si>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</si>
  <si>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</si>
  <si>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</si>
  <si>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</si>
  <si>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</si>
  <si>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</si>
  <si>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</si>
  <si>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Santiago Maravatío, Guanajuato
Estado Analítico del Ejercicio del Presupuesto de Egresos
Clasificación por Objeto del Gasto (Capítulo y Concepto)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</si>
</sst>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ColWidth="12" defaultRowHeight="10" x14ac:dyDescent="0.2"/>
  <cols>
    <col min="1" max="1" width="1.4414062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ht="10.5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ht="10.5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ht="10.5" x14ac:dyDescent="0.25">
      <c r="A5" s="10" t="s">
        <v>16</v>
      </c>
      <c r="B5" s="2"/>
      <c r="C5" s="13">
        <f>SUM(C6:C12)</f>
        <v>32695033.399999999</v>
      </c>
      <c r="D5" s="13">
        <f>SUM(D6:D12)</f>
        <v>3645968.92</v>
      </c>
      <c r="E5" s="13">
        <f>C5+D5</f>
        <v>36341002.32</v>
      </c>
      <c r="F5" s="13">
        <f>SUM(F6:F12)</f>
        <v>6460726.9000000004</v>
      </c>
      <c r="G5" s="13">
        <f>SUM(G6:G12)</f>
        <v>6460726.9000000004</v>
      </c>
      <c r="H5" s="13">
        <f>E5-F5</f>
        <v>29880275.420000002</v>
      </c>
    </row>
    <row r="6" spans="1:8" x14ac:dyDescent="0.2">
      <c r="A6" s="9">
        <v>1100</v>
      </c>
      <c r="B6" s="6" t="s">
        <v>25</v>
      </c>
      <c r="C6" s="8">
        <v>26262987.199999999</v>
      </c>
      <c r="D6" s="8">
        <v>299750.8</v>
      </c>
      <c r="E6" s="8">
        <f t="shared" ref="E6:E69" si="0">C6+D6</f>
        <v>26562738</v>
      </c>
      <c r="F6" s="8">
        <v>5939377.3700000001</v>
      </c>
      <c r="G6" s="8">
        <v>5939377.3700000001</v>
      </c>
      <c r="H6" s="8">
        <f t="shared" ref="H6:H69" si="1">E6-F6</f>
        <v>20623360.629999999</v>
      </c>
    </row>
    <row r="7" spans="1:8" x14ac:dyDescent="0.2">
      <c r="A7" s="9">
        <v>1200</v>
      </c>
      <c r="B7" s="6" t="s">
        <v>26</v>
      </c>
      <c r="C7" s="8">
        <v>830000</v>
      </c>
      <c r="D7" s="8">
        <v>644000</v>
      </c>
      <c r="E7" s="8">
        <f t="shared" si="0"/>
        <v>1474000</v>
      </c>
      <c r="F7" s="8">
        <v>371588.43</v>
      </c>
      <c r="G7" s="8">
        <v>371588.43</v>
      </c>
      <c r="H7" s="8">
        <f t="shared" si="1"/>
        <v>1102411.57</v>
      </c>
    </row>
    <row r="8" spans="1:8" x14ac:dyDescent="0.2">
      <c r="A8" s="9">
        <v>1300</v>
      </c>
      <c r="B8" s="6" t="s">
        <v>27</v>
      </c>
      <c r="C8" s="8">
        <v>3667841.52</v>
      </c>
      <c r="D8" s="8">
        <v>306743.12</v>
      </c>
      <c r="E8" s="8">
        <f t="shared" si="0"/>
        <v>3974584.64</v>
      </c>
      <c r="F8" s="8">
        <v>6247.78</v>
      </c>
      <c r="G8" s="8">
        <v>6247.78</v>
      </c>
      <c r="H8" s="8">
        <f t="shared" si="1"/>
        <v>3968336.8600000003</v>
      </c>
    </row>
    <row r="9" spans="1:8" x14ac:dyDescent="0.2">
      <c r="A9" s="9">
        <v>1400</v>
      </c>
      <c r="B9" s="6" t="s">
        <v>1</v>
      </c>
      <c r="C9" s="8">
        <v>150000</v>
      </c>
      <c r="D9" s="8">
        <v>0</v>
      </c>
      <c r="E9" s="8">
        <f t="shared" si="0"/>
        <v>150000</v>
      </c>
      <c r="F9" s="8">
        <v>0</v>
      </c>
      <c r="G9" s="8">
        <v>0</v>
      </c>
      <c r="H9" s="8">
        <f t="shared" si="1"/>
        <v>150000</v>
      </c>
    </row>
    <row r="10" spans="1:8" x14ac:dyDescent="0.2">
      <c r="A10" s="9">
        <v>1500</v>
      </c>
      <c r="B10" s="6" t="s">
        <v>28</v>
      </c>
      <c r="C10" s="8">
        <v>1784204.68</v>
      </c>
      <c r="D10" s="8">
        <v>2395475</v>
      </c>
      <c r="E10" s="8">
        <f t="shared" si="0"/>
        <v>4179679.6799999997</v>
      </c>
      <c r="F10" s="8">
        <v>143513.32</v>
      </c>
      <c r="G10" s="8">
        <v>143513.32</v>
      </c>
      <c r="H10" s="8">
        <f t="shared" si="1"/>
        <v>4036166.36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0.5" x14ac:dyDescent="0.25">
      <c r="A13" s="10" t="s">
        <v>17</v>
      </c>
      <c r="B13" s="2"/>
      <c r="C13" s="14">
        <f>SUM(C14:C22)</f>
        <v>7185668.7999999998</v>
      </c>
      <c r="D13" s="14">
        <f>SUM(D14:D22)</f>
        <v>-997158.08000000007</v>
      </c>
      <c r="E13" s="14">
        <f t="shared" si="0"/>
        <v>6188510.7199999997</v>
      </c>
      <c r="F13" s="14">
        <f>SUM(F14:F22)</f>
        <v>1153271.4099999999</v>
      </c>
      <c r="G13" s="14">
        <f>SUM(G14:G22)</f>
        <v>1017708.97</v>
      </c>
      <c r="H13" s="14">
        <f t="shared" si="1"/>
        <v>5035239.3099999996</v>
      </c>
    </row>
    <row r="14" spans="1:8" x14ac:dyDescent="0.2">
      <c r="A14" s="9">
        <v>2100</v>
      </c>
      <c r="B14" s="6" t="s">
        <v>30</v>
      </c>
      <c r="C14" s="8">
        <v>711444.8</v>
      </c>
      <c r="D14" s="8">
        <v>-18740</v>
      </c>
      <c r="E14" s="8">
        <f t="shared" si="0"/>
        <v>692704.8</v>
      </c>
      <c r="F14" s="8">
        <v>172265.86</v>
      </c>
      <c r="G14" s="8">
        <v>172265.86</v>
      </c>
      <c r="H14" s="8">
        <f t="shared" si="1"/>
        <v>520438.94000000006</v>
      </c>
    </row>
    <row r="15" spans="1:8" x14ac:dyDescent="0.2">
      <c r="A15" s="9">
        <v>2200</v>
      </c>
      <c r="B15" s="6" t="s">
        <v>31</v>
      </c>
      <c r="C15" s="8">
        <v>248500</v>
      </c>
      <c r="D15" s="8">
        <v>-5000</v>
      </c>
      <c r="E15" s="8">
        <f t="shared" si="0"/>
        <v>243500</v>
      </c>
      <c r="F15" s="8">
        <v>54897.1</v>
      </c>
      <c r="G15" s="8">
        <v>54897.1</v>
      </c>
      <c r="H15" s="8">
        <f t="shared" si="1"/>
        <v>188602.9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1115024</v>
      </c>
      <c r="D17" s="8">
        <v>90867.76</v>
      </c>
      <c r="E17" s="8">
        <f t="shared" si="0"/>
        <v>1205891.76</v>
      </c>
      <c r="F17" s="8">
        <v>202876.02</v>
      </c>
      <c r="G17" s="8">
        <v>202876.02</v>
      </c>
      <c r="H17" s="8">
        <f t="shared" si="1"/>
        <v>1003015.74</v>
      </c>
    </row>
    <row r="18" spans="1:8" x14ac:dyDescent="0.2">
      <c r="A18" s="9">
        <v>2500</v>
      </c>
      <c r="B18" s="6" t="s">
        <v>34</v>
      </c>
      <c r="C18" s="8">
        <v>494000</v>
      </c>
      <c r="D18" s="8">
        <v>0</v>
      </c>
      <c r="E18" s="8">
        <f t="shared" si="0"/>
        <v>494000</v>
      </c>
      <c r="F18" s="8">
        <v>27537.119999999999</v>
      </c>
      <c r="G18" s="8">
        <v>27537.119999999999</v>
      </c>
      <c r="H18" s="8">
        <f t="shared" si="1"/>
        <v>466462.88</v>
      </c>
    </row>
    <row r="19" spans="1:8" x14ac:dyDescent="0.2">
      <c r="A19" s="9">
        <v>2600</v>
      </c>
      <c r="B19" s="6" t="s">
        <v>35</v>
      </c>
      <c r="C19" s="8">
        <v>3776700</v>
      </c>
      <c r="D19" s="8">
        <v>-1064285.8400000001</v>
      </c>
      <c r="E19" s="8">
        <f t="shared" si="0"/>
        <v>2712414.16</v>
      </c>
      <c r="F19" s="8">
        <v>510830.74</v>
      </c>
      <c r="G19" s="8">
        <v>375268.3</v>
      </c>
      <c r="H19" s="8">
        <f t="shared" si="1"/>
        <v>2201583.42</v>
      </c>
    </row>
    <row r="20" spans="1:8" x14ac:dyDescent="0.2">
      <c r="A20" s="9">
        <v>2700</v>
      </c>
      <c r="B20" s="6" t="s">
        <v>36</v>
      </c>
      <c r="C20" s="8">
        <v>233400</v>
      </c>
      <c r="D20" s="8">
        <v>0</v>
      </c>
      <c r="E20" s="8">
        <f t="shared" si="0"/>
        <v>233400</v>
      </c>
      <c r="F20" s="8">
        <v>689.04</v>
      </c>
      <c r="G20" s="8">
        <v>689.04</v>
      </c>
      <c r="H20" s="8">
        <f t="shared" si="1"/>
        <v>232710.96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606600</v>
      </c>
      <c r="D22" s="8">
        <v>0</v>
      </c>
      <c r="E22" s="8">
        <f t="shared" si="0"/>
        <v>606600</v>
      </c>
      <c r="F22" s="8">
        <v>184175.53</v>
      </c>
      <c r="G22" s="8">
        <v>184175.53</v>
      </c>
      <c r="H22" s="8">
        <f t="shared" si="1"/>
        <v>422424.47</v>
      </c>
    </row>
    <row r="23" spans="1:8" ht="10.5" x14ac:dyDescent="0.25">
      <c r="A23" s="10" t="s">
        <v>18</v>
      </c>
      <c r="B23" s="2"/>
      <c r="C23" s="14">
        <f>SUM(C24:C32)</f>
        <v>10500944.76</v>
      </c>
      <c r="D23" s="14">
        <f>SUM(D24:D32)</f>
        <v>2397394.65</v>
      </c>
      <c r="E23" s="14">
        <f t="shared" si="0"/>
        <v>12898339.41</v>
      </c>
      <c r="F23" s="14">
        <f>SUM(F24:F32)</f>
        <v>2046615.42</v>
      </c>
      <c r="G23" s="14">
        <f>SUM(G24:G32)</f>
        <v>2046615.42</v>
      </c>
      <c r="H23" s="14">
        <f t="shared" si="1"/>
        <v>10851723.99</v>
      </c>
    </row>
    <row r="24" spans="1:8" x14ac:dyDescent="0.2">
      <c r="A24" s="9">
        <v>3100</v>
      </c>
      <c r="B24" s="6" t="s">
        <v>39</v>
      </c>
      <c r="C24" s="8">
        <v>4921481</v>
      </c>
      <c r="D24" s="8">
        <v>-6099.82</v>
      </c>
      <c r="E24" s="8">
        <f t="shared" si="0"/>
        <v>4915381.18</v>
      </c>
      <c r="F24" s="8">
        <v>1154215.92</v>
      </c>
      <c r="G24" s="8">
        <v>1154215.92</v>
      </c>
      <c r="H24" s="8">
        <f t="shared" si="1"/>
        <v>3761165.26</v>
      </c>
    </row>
    <row r="25" spans="1:8" x14ac:dyDescent="0.2">
      <c r="A25" s="9">
        <v>3200</v>
      </c>
      <c r="B25" s="6" t="s">
        <v>40</v>
      </c>
      <c r="C25" s="8">
        <v>225850</v>
      </c>
      <c r="D25" s="8">
        <v>77258.399999999994</v>
      </c>
      <c r="E25" s="8">
        <f t="shared" si="0"/>
        <v>303108.40000000002</v>
      </c>
      <c r="F25" s="8">
        <v>168890.23999999999</v>
      </c>
      <c r="G25" s="8">
        <v>168890.23999999999</v>
      </c>
      <c r="H25" s="8">
        <f t="shared" si="1"/>
        <v>134218.16000000003</v>
      </c>
    </row>
    <row r="26" spans="1:8" x14ac:dyDescent="0.2">
      <c r="A26" s="9">
        <v>3300</v>
      </c>
      <c r="B26" s="6" t="s">
        <v>41</v>
      </c>
      <c r="C26" s="8">
        <v>755839.07</v>
      </c>
      <c r="D26" s="8">
        <v>730388.18</v>
      </c>
      <c r="E26" s="8">
        <f t="shared" si="0"/>
        <v>1486227.25</v>
      </c>
      <c r="F26" s="8">
        <v>237470.85</v>
      </c>
      <c r="G26" s="8">
        <v>237470.85</v>
      </c>
      <c r="H26" s="8">
        <f t="shared" si="1"/>
        <v>1248756.3999999999</v>
      </c>
    </row>
    <row r="27" spans="1:8" x14ac:dyDescent="0.2">
      <c r="A27" s="9">
        <v>3400</v>
      </c>
      <c r="B27" s="6" t="s">
        <v>42</v>
      </c>
      <c r="C27" s="8">
        <v>321400</v>
      </c>
      <c r="D27" s="8">
        <v>0</v>
      </c>
      <c r="E27" s="8">
        <f t="shared" si="0"/>
        <v>321400</v>
      </c>
      <c r="F27" s="8">
        <v>6039.79</v>
      </c>
      <c r="G27" s="8">
        <v>6039.79</v>
      </c>
      <c r="H27" s="8">
        <f t="shared" si="1"/>
        <v>315360.21000000002</v>
      </c>
    </row>
    <row r="28" spans="1:8" x14ac:dyDescent="0.2">
      <c r="A28" s="9">
        <v>3500</v>
      </c>
      <c r="B28" s="6" t="s">
        <v>43</v>
      </c>
      <c r="C28" s="8">
        <v>438800</v>
      </c>
      <c r="D28" s="8">
        <v>75000</v>
      </c>
      <c r="E28" s="8">
        <f t="shared" si="0"/>
        <v>513800</v>
      </c>
      <c r="F28" s="8">
        <v>183283.67</v>
      </c>
      <c r="G28" s="8">
        <v>183283.67</v>
      </c>
      <c r="H28" s="8">
        <f t="shared" si="1"/>
        <v>330516.32999999996</v>
      </c>
    </row>
    <row r="29" spans="1:8" x14ac:dyDescent="0.2">
      <c r="A29" s="9">
        <v>3600</v>
      </c>
      <c r="B29" s="6" t="s">
        <v>44</v>
      </c>
      <c r="C29" s="8">
        <v>210000</v>
      </c>
      <c r="D29" s="8">
        <v>0</v>
      </c>
      <c r="E29" s="8">
        <f t="shared" si="0"/>
        <v>210000</v>
      </c>
      <c r="F29" s="8">
        <v>18150.75</v>
      </c>
      <c r="G29" s="8">
        <v>18150.75</v>
      </c>
      <c r="H29" s="8">
        <f t="shared" si="1"/>
        <v>191849.25</v>
      </c>
    </row>
    <row r="30" spans="1:8" x14ac:dyDescent="0.2">
      <c r="A30" s="9">
        <v>3700</v>
      </c>
      <c r="B30" s="6" t="s">
        <v>45</v>
      </c>
      <c r="C30" s="8">
        <v>158500</v>
      </c>
      <c r="D30" s="8">
        <v>5000</v>
      </c>
      <c r="E30" s="8">
        <f t="shared" si="0"/>
        <v>163500</v>
      </c>
      <c r="F30" s="8">
        <v>22068.9</v>
      </c>
      <c r="G30" s="8">
        <v>22068.9</v>
      </c>
      <c r="H30" s="8">
        <f t="shared" si="1"/>
        <v>141431.1</v>
      </c>
    </row>
    <row r="31" spans="1:8" x14ac:dyDescent="0.2">
      <c r="A31" s="9">
        <v>3800</v>
      </c>
      <c r="B31" s="6" t="s">
        <v>46</v>
      </c>
      <c r="C31" s="8">
        <v>2230000</v>
      </c>
      <c r="D31" s="8">
        <v>40000</v>
      </c>
      <c r="E31" s="8">
        <f t="shared" si="0"/>
        <v>2270000</v>
      </c>
      <c r="F31" s="8">
        <v>48245.68</v>
      </c>
      <c r="G31" s="8">
        <v>48245.68</v>
      </c>
      <c r="H31" s="8">
        <f t="shared" si="1"/>
        <v>2221754.3199999998</v>
      </c>
    </row>
    <row r="32" spans="1:8" x14ac:dyDescent="0.2">
      <c r="A32" s="9">
        <v>3900</v>
      </c>
      <c r="B32" s="6" t="s">
        <v>0</v>
      </c>
      <c r="C32" s="8">
        <v>1239074.69</v>
      </c>
      <c r="D32" s="8">
        <v>1475847.89</v>
      </c>
      <c r="E32" s="8">
        <f t="shared" si="0"/>
        <v>2714922.58</v>
      </c>
      <c r="F32" s="8">
        <v>208249.62</v>
      </c>
      <c r="G32" s="8">
        <v>208249.62</v>
      </c>
      <c r="H32" s="8">
        <f t="shared" si="1"/>
        <v>2506672.96</v>
      </c>
    </row>
    <row r="33" spans="1:8" ht="10.5" x14ac:dyDescent="0.25">
      <c r="A33" s="10" t="s">
        <v>19</v>
      </c>
      <c r="B33" s="2"/>
      <c r="C33" s="14">
        <f>SUM(C34:C42)</f>
        <v>11214565.379999999</v>
      </c>
      <c r="D33" s="14">
        <f>SUM(D34:D42)</f>
        <v>4613132.88</v>
      </c>
      <c r="E33" s="14">
        <f t="shared" si="0"/>
        <v>15827698.259999998</v>
      </c>
      <c r="F33" s="14">
        <f>SUM(F34:F42)</f>
        <v>2467634.33</v>
      </c>
      <c r="G33" s="14">
        <f>SUM(G34:G42)</f>
        <v>2443408.62</v>
      </c>
      <c r="H33" s="14">
        <f t="shared" si="1"/>
        <v>13360063.929999998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7881757.5499999998</v>
      </c>
      <c r="D35" s="8">
        <v>2054525</v>
      </c>
      <c r="E35" s="8">
        <f t="shared" si="0"/>
        <v>9936282.5500000007</v>
      </c>
      <c r="F35" s="8">
        <v>2012739.39</v>
      </c>
      <c r="G35" s="8">
        <v>2012739.39</v>
      </c>
      <c r="H35" s="8">
        <f t="shared" si="1"/>
        <v>7923543.1600000011</v>
      </c>
    </row>
    <row r="36" spans="1:8" x14ac:dyDescent="0.2">
      <c r="A36" s="9">
        <v>4300</v>
      </c>
      <c r="B36" s="6" t="s">
        <v>49</v>
      </c>
      <c r="C36" s="8">
        <v>0</v>
      </c>
      <c r="D36" s="8">
        <v>1333755</v>
      </c>
      <c r="E36" s="8">
        <f t="shared" si="0"/>
        <v>1333755</v>
      </c>
      <c r="F36" s="8">
        <v>26800</v>
      </c>
      <c r="G36" s="8">
        <v>26800</v>
      </c>
      <c r="H36" s="8">
        <f t="shared" si="1"/>
        <v>1306955</v>
      </c>
    </row>
    <row r="37" spans="1:8" x14ac:dyDescent="0.2">
      <c r="A37" s="9">
        <v>4400</v>
      </c>
      <c r="B37" s="6" t="s">
        <v>50</v>
      </c>
      <c r="C37" s="8">
        <v>3332807.83</v>
      </c>
      <c r="D37" s="8">
        <v>1224852.8799999999</v>
      </c>
      <c r="E37" s="8">
        <f t="shared" si="0"/>
        <v>4557660.71</v>
      </c>
      <c r="F37" s="8">
        <v>428094.94</v>
      </c>
      <c r="G37" s="8">
        <v>403869.23</v>
      </c>
      <c r="H37" s="8">
        <f t="shared" si="1"/>
        <v>4129565.77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ht="10.5" x14ac:dyDescent="0.25">
      <c r="A43" s="10" t="s">
        <v>20</v>
      </c>
      <c r="B43" s="2"/>
      <c r="C43" s="14">
        <f>SUM(C44:C52)</f>
        <v>745559.38</v>
      </c>
      <c r="D43" s="14">
        <f>SUM(D44:D52)</f>
        <v>1920906.03</v>
      </c>
      <c r="E43" s="14">
        <f t="shared" si="0"/>
        <v>2666465.41</v>
      </c>
      <c r="F43" s="14">
        <f>SUM(F44:F52)</f>
        <v>30506.22</v>
      </c>
      <c r="G43" s="14">
        <f>SUM(G44:G52)</f>
        <v>30506.22</v>
      </c>
      <c r="H43" s="14">
        <f t="shared" si="1"/>
        <v>2635959.19</v>
      </c>
    </row>
    <row r="44" spans="1:8" x14ac:dyDescent="0.2">
      <c r="A44" s="9">
        <v>5100</v>
      </c>
      <c r="B44" s="6" t="s">
        <v>54</v>
      </c>
      <c r="C44" s="8">
        <v>245559.38</v>
      </c>
      <c r="D44" s="8">
        <v>95906.03</v>
      </c>
      <c r="E44" s="8">
        <f t="shared" si="0"/>
        <v>341465.41000000003</v>
      </c>
      <c r="F44" s="8">
        <v>13806.2</v>
      </c>
      <c r="G44" s="8">
        <v>13806.2</v>
      </c>
      <c r="H44" s="8">
        <f t="shared" si="1"/>
        <v>327659.21000000002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500000</v>
      </c>
      <c r="D47" s="8">
        <v>0</v>
      </c>
      <c r="E47" s="8">
        <f t="shared" si="0"/>
        <v>500000</v>
      </c>
      <c r="F47" s="8">
        <v>0</v>
      </c>
      <c r="G47" s="8">
        <v>0</v>
      </c>
      <c r="H47" s="8">
        <f t="shared" si="1"/>
        <v>500000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25000</v>
      </c>
      <c r="E49" s="8">
        <f t="shared" si="0"/>
        <v>25000</v>
      </c>
      <c r="F49" s="8">
        <v>16700.02</v>
      </c>
      <c r="G49" s="8">
        <v>16700.02</v>
      </c>
      <c r="H49" s="8">
        <f t="shared" si="1"/>
        <v>8299.98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1800000</v>
      </c>
      <c r="E51" s="8">
        <f t="shared" si="0"/>
        <v>1800000</v>
      </c>
      <c r="F51" s="8">
        <v>0</v>
      </c>
      <c r="G51" s="8">
        <v>0</v>
      </c>
      <c r="H51" s="8">
        <f t="shared" si="1"/>
        <v>1800000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ht="10.5" x14ac:dyDescent="0.25">
      <c r="A53" s="10" t="s">
        <v>21</v>
      </c>
      <c r="B53" s="2"/>
      <c r="C53" s="14">
        <f>SUM(C54:C56)</f>
        <v>31113262.719999999</v>
      </c>
      <c r="D53" s="14">
        <f>SUM(D54:D56)</f>
        <v>23047331.23</v>
      </c>
      <c r="E53" s="14">
        <f t="shared" si="0"/>
        <v>54160593.950000003</v>
      </c>
      <c r="F53" s="14">
        <f>SUM(F54:F56)</f>
        <v>7159364.5099999998</v>
      </c>
      <c r="G53" s="14">
        <f>SUM(G54:G56)</f>
        <v>7159364.5099999998</v>
      </c>
      <c r="H53" s="14">
        <f t="shared" si="1"/>
        <v>47001229.440000005</v>
      </c>
    </row>
    <row r="54" spans="1:8" x14ac:dyDescent="0.2">
      <c r="A54" s="9">
        <v>6100</v>
      </c>
      <c r="B54" s="6" t="s">
        <v>63</v>
      </c>
      <c r="C54" s="8">
        <v>31113262.719999999</v>
      </c>
      <c r="D54" s="8">
        <v>22695273.879999999</v>
      </c>
      <c r="E54" s="8">
        <f t="shared" si="0"/>
        <v>53808536.599999994</v>
      </c>
      <c r="F54" s="8">
        <v>6932998.0800000001</v>
      </c>
      <c r="G54" s="8">
        <v>6932998.0800000001</v>
      </c>
      <c r="H54" s="8">
        <f t="shared" si="1"/>
        <v>46875538.519999996</v>
      </c>
    </row>
    <row r="55" spans="1:8" x14ac:dyDescent="0.2">
      <c r="A55" s="9">
        <v>6200</v>
      </c>
      <c r="B55" s="6" t="s">
        <v>64</v>
      </c>
      <c r="C55" s="8">
        <v>0</v>
      </c>
      <c r="D55" s="8">
        <v>352057.35</v>
      </c>
      <c r="E55" s="8">
        <f t="shared" si="0"/>
        <v>352057.35</v>
      </c>
      <c r="F55" s="8">
        <v>226366.43</v>
      </c>
      <c r="G55" s="8">
        <v>226366.43</v>
      </c>
      <c r="H55" s="8">
        <f t="shared" si="1"/>
        <v>125690.91999999998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ht="10.5" x14ac:dyDescent="0.25">
      <c r="A57" s="10" t="s">
        <v>22</v>
      </c>
      <c r="B57" s="2"/>
      <c r="C57" s="14">
        <f>SUM(C58:C64)</f>
        <v>1453015.56</v>
      </c>
      <c r="D57" s="14">
        <f>SUM(D58:D64)</f>
        <v>-953015.56</v>
      </c>
      <c r="E57" s="14">
        <f t="shared" si="0"/>
        <v>500000</v>
      </c>
      <c r="F57" s="14">
        <f>SUM(F58:F64)</f>
        <v>0</v>
      </c>
      <c r="G57" s="14">
        <f>SUM(G58:G64)</f>
        <v>0</v>
      </c>
      <c r="H57" s="14">
        <f t="shared" si="1"/>
        <v>500000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1453015.56</v>
      </c>
      <c r="D64" s="8">
        <v>-953015.56</v>
      </c>
      <c r="E64" s="8">
        <f t="shared" si="0"/>
        <v>500000</v>
      </c>
      <c r="F64" s="8">
        <v>0</v>
      </c>
      <c r="G64" s="8">
        <v>0</v>
      </c>
      <c r="H64" s="8">
        <f t="shared" si="1"/>
        <v>500000</v>
      </c>
    </row>
    <row r="65" spans="1:8" ht="10.5" x14ac:dyDescent="0.25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ht="10.5" x14ac:dyDescent="0.25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ht="10.5" x14ac:dyDescent="0.25">
      <c r="A77" s="3"/>
      <c r="B77" s="11" t="s">
        <v>8</v>
      </c>
      <c r="C77" s="16">
        <f t="shared" ref="C77:H77" si="4">SUM(C5+C13+C23+C33+C43+C53+C57+C65+C69)</f>
        <v>94908050</v>
      </c>
      <c r="D77" s="16">
        <f t="shared" si="4"/>
        <v>33674560.07</v>
      </c>
      <c r="E77" s="16">
        <f t="shared" si="4"/>
        <v>128582610.07000001</v>
      </c>
      <c r="F77" s="16">
        <f t="shared" si="4"/>
        <v>19318118.789999999</v>
      </c>
      <c r="G77" s="16">
        <f t="shared" si="4"/>
        <v>19158330.640000001</v>
      </c>
      <c r="H77" s="16">
        <f t="shared" si="4"/>
        <v>109264491.28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2022-05-04T16:51:43Z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