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E6DECF3E-CFE1-4C4F-8D17-A97A71D35C69}" xr6:coauthVersionLast="47" xr6:coauthVersionMax="47" xr10:uidLastSave="{00000000-0000-0000-0000-000000000000}"/>
  <bookViews>
    <workbookView xWindow="-120" yWindow="-120" windowWidth="29040" windowHeight="1599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35" i="4" l="1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62" i="4"/>
  <c r="F62" i="4"/>
  <c r="D62" i="4"/>
  <c r="E61" i="4"/>
  <c r="H61" i="4" s="1"/>
  <c r="E60" i="4"/>
  <c r="H60" i="4" s="1"/>
  <c r="E59" i="4"/>
  <c r="H59" i="4" s="1"/>
  <c r="E58" i="4"/>
  <c r="H58" i="4" s="1"/>
  <c r="E57" i="4"/>
  <c r="H57" i="4" s="1"/>
  <c r="E56" i="4"/>
  <c r="H56" i="4" s="1"/>
  <c r="E55" i="4"/>
  <c r="H55" i="4" s="1"/>
  <c r="C62" i="4"/>
  <c r="G48" i="4"/>
  <c r="F48" i="4"/>
  <c r="E47" i="4"/>
  <c r="H47" i="4" s="1"/>
  <c r="E46" i="4"/>
  <c r="H46" i="4" s="1"/>
  <c r="E45" i="4"/>
  <c r="H45" i="4" s="1"/>
  <c r="E44" i="4"/>
  <c r="H44" i="4" s="1"/>
  <c r="D48" i="4"/>
  <c r="C48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37" i="4"/>
  <c r="F37" i="4"/>
  <c r="D37" i="4"/>
  <c r="C37" i="4"/>
  <c r="H48" i="4" l="1"/>
  <c r="H62" i="4"/>
  <c r="E48" i="4"/>
  <c r="E62" i="4"/>
  <c r="H37" i="4"/>
  <c r="E37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E12" i="6"/>
  <c r="H75" i="6"/>
  <c r="H71" i="6"/>
  <c r="H67" i="6"/>
  <c r="H63" i="6"/>
  <c r="H59" i="6"/>
  <c r="H39" i="6"/>
  <c r="H31" i="6"/>
  <c r="H12" i="6"/>
  <c r="H11" i="6"/>
  <c r="H9" i="6"/>
  <c r="E76" i="6"/>
  <c r="H76" i="6" s="1"/>
  <c r="E75" i="6"/>
  <c r="E74" i="6"/>
  <c r="H74" i="6" s="1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53" i="6"/>
  <c r="H53" i="6" s="1"/>
  <c r="E43" i="6"/>
  <c r="H43" i="6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<sst xmlns="http://schemas.openxmlformats.org/spreadsheetml/2006/main" count="226" uniqueCount="165">
  <si>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</si>
  <si>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</si>
  <si>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</si>
  <si>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</si>
  <si>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</si>
  <si>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</si>
  <si>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</si>
  <si>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</si>
  <si>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</si>
  <si>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</si>
  <si>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</si>
  <si>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</si>
  <si>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</si>
  <si>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</si>
  <si>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</si>
  <si>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</si>
  <si>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</si>
  <si>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</si>
  <si>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</si>
  <si>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</si>
  <si>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</si>
  <si>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</si>
  <si>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</si>
  <si>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</si>
  <si>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</si>
  <si>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</si>
  <si>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</si>
  <si>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</si>
  <si>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</si>
  <si>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</si>
  <si>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</si>
  <si>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</si>
  <si>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</si>
  <si>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</si>
  <si>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</si>
  <si>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</si>
  <si>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</si>
  <si>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</si>
  <si>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</si>
  <si>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</si>
  <si>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</si>
  <si>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</si>
  <si>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</si>
  <si>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</si>
  <si>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</si>
  <si>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</si>
  <si>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</si>
  <si>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</si>
  <si>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</si>
  <si>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</si>
  <si>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</si>
  <si>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</si>
  <si>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</si>
  <si>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</si>
  <si>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</si>
  <si>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</si>
  <si>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</si>
  <si>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</si>
  <si>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</si>
  <si>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</si>
  <si>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</si>
  <si>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</si>
  <si>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</si>
  <si>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</si>
  <si>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</si>
  <si>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</si>
  <si>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</si>
  <si>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</si>
  <si>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</si>
  <si>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</si>
  <si>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</si>
  <si>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</si>
  <si>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</si>
  <si>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</si>
  <si>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</si>
  <si>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</si>
  <si>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</si>
  <si>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</si>
  <si>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</si>
  <si>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</si>
  <si>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</si>
  <si>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</si>
  <si>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</si>
  <si>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</si>
  <si>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</si>
  <si>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</si>
  <si>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</si>
  <si>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</si>
  <si>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</si>
  <si>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</si>
  <si>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</si>
  <si>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</si>
  <si>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</si>
  <si>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</si>
  <si>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</si>
  <si>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</si>
  <si>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</si>
  <si>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</si>
  <si>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</si>
  <si>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</si>
  <si>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</si>
  <si>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</si>
  <si>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</si>
  <si>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</si>
  <si>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</si>
  <si>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</si>
  <si>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</si>
  <si>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</si>
  <si>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</si>
  <si>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</si>
  <si>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</si>
  <si>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</si>
  <si>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</si>
  <si>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</si>
  <si>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</si>
  <si>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</si>
  <si>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</si>
  <si>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</si>
  <si>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</si>
  <si>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</si>
  <si>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</si>
  <si>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</si>
  <si>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</si>
  <si>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</si>
  <si>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</si>
  <si>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</si>
  <si>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</si>
  <si>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</si>
  <si>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</si>
  <si>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Santiago Maravatío, Guanajuato
Estado Analítico del Ejercicio del Presupuesto de Egresos
Clasificación por Objeto del Gasto (Capítulo y Concepto)
Del 1 de Enero al 31 de Diciembre de 2022</t>
  </si>
  <si>
    <t>Municipio de Santiago Maravatío, Guanajuato
Estado Analítico del Ejercicio del Presupuesto de Egresos
Clasificación Económica (por Tipo de Gasto)
Del 1 de Enero al 31 de Diciembre de 2022</t>
  </si>
  <si>
    <t>31111-0101 H. AYUNTAMIENTO</t>
  </si>
  <si>
    <t>31111-0201 PRESIDENCIA MUNICIPAL</t>
  </si>
  <si>
    <t>31111-0301 SECRETARIA</t>
  </si>
  <si>
    <t>31111-0401 TESORERIA</t>
  </si>
  <si>
    <t>31111-0501 CONTRALORÍA MUNICIPAL</t>
  </si>
  <si>
    <t>31111-0601 DELEGACIONES</t>
  </si>
  <si>
    <t>31111-0701 OBRAS PUBLICAS</t>
  </si>
  <si>
    <t>31111-0801 DESARROLLO SOCIAL</t>
  </si>
  <si>
    <t>31111-0901 DESARROLLO RURAL</t>
  </si>
  <si>
    <t>31111-1001 EDUCACION</t>
  </si>
  <si>
    <t>31111-1101 DEPORTES Y ATENCIÓN A LA JUVE</t>
  </si>
  <si>
    <t>31111-1201 ACCESO A LA INFORMACIÓN</t>
  </si>
  <si>
    <t>31111-1301 SERVICIOS MUNICIPALES</t>
  </si>
  <si>
    <t>31111-1401 LIMPIA</t>
  </si>
  <si>
    <t>31111-1501 PARQUES Y JARDINES</t>
  </si>
  <si>
    <t>31111-1601 RASTRO</t>
  </si>
  <si>
    <t>31111-1701 PANTEON</t>
  </si>
  <si>
    <t>31111-1801 ALUMBRADO PUBLICO</t>
  </si>
  <si>
    <t>31111-1901 JUBILADOS</t>
  </si>
  <si>
    <t>31111-2001 SEG PUBLICA, TRANSITO, TRANSP</t>
  </si>
  <si>
    <t>31111-2201 FONDO DE FORTALECIMIENTO MUNI</t>
  </si>
  <si>
    <t>31111-2401 IMPUESTO INMOBILIARIO Y CATAS</t>
  </si>
  <si>
    <t>31111-2501 RECURSOS HUMANOS Y EVENTOS ES</t>
  </si>
  <si>
    <t>31111-2601 DESARROLLO ECONOMICO</t>
  </si>
  <si>
    <t>31111-2701 ATENCIÓN A LA MUJER</t>
  </si>
  <si>
    <t>31111-2901 DIRECCIÓN MIGRANTE</t>
  </si>
  <si>
    <t>31111-3001 DIRECCIÓN DE PLANEACIÓN</t>
  </si>
  <si>
    <t>31120-8201 DIF MUNICIPAL</t>
  </si>
  <si>
    <t>31120-8401 CASA DE LA CULTURA</t>
  </si>
  <si>
    <t>Municipio de Santiago Maravatío, Guanajuato
Estado Analítico del Ejercicio del Presupuesto de Egresos
Clasificación Administrativa
Del 1 de Enero al 31 de Diciembre de 2022</t>
  </si>
  <si>
    <t>Municipio de Santiago Maravatío, Guanajuato
Estado Analítico del Ejercicio del Presupuesto de Egresos
Clasificación Administrativa (Poderes)
Del 1 de Enero al 31 de Diciembre de 2022</t>
  </si>
  <si>
    <t>Municipio de Santiago Maravatío, Guanajuato
Estado Analítico del Ejercicio del Presupuesto de Egresos
Clasificación Administrativa (Sector Paraestatal)
Del 1 de Enero al 31 de Diciembre de 2022</t>
  </si>
  <si>
    <t>Municipio de Santiago Maravatío, Guanajuato
Estado Analítico del Ejercicio del Presupuesto de Egresos
Clasificación Funcional (Finalidad y Función)
Del 1 de Enero al 31 de Diciembre de 2022</t>
  </si>
  <si>
    <t>31111-2801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</si>
</sst>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opLeftCell="A46" workbookViewId="0">
      <selection activeCell="G77" sqref="G7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37" t="s">
        <v>129</v>
      </c>
      <c r="B1" s="38"/>
      <c r="C1" s="38"/>
      <c r="D1" s="38"/>
      <c r="E1" s="38"/>
      <c r="F1" s="38"/>
      <c r="G1" s="38"/>
      <c r="H1" s="39"/>
    </row>
    <row r="2" spans="1:8" x14ac:dyDescent="0.2">
      <c r="A2" s="42" t="s">
        <v>52</v>
      </c>
      <c r="B2" s="43"/>
      <c r="C2" s="37" t="s">
        <v>58</v>
      </c>
      <c r="D2" s="38"/>
      <c r="E2" s="38"/>
      <c r="F2" s="38"/>
      <c r="G2" s="39"/>
      <c r="H2" s="40" t="s">
        <v>57</v>
      </c>
    </row>
    <row r="3" spans="1:8" ht="24.95" customHeight="1" x14ac:dyDescent="0.2">
      <c r="A3" s="44"/>
      <c r="B3" s="45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1"/>
    </row>
    <row r="4" spans="1:8" x14ac:dyDescent="0.2">
      <c r="A4" s="46"/>
      <c r="B4" s="47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6" t="s">
        <v>59</v>
      </c>
      <c r="B5" s="4"/>
      <c r="C5" s="31">
        <f>SUM(C6:C12)</f>
        <v>32695033.399999999</v>
      </c>
      <c r="D5" s="31">
        <f>SUM(D6:D12)</f>
        <v>4603758.9800000004</v>
      </c>
      <c r="E5" s="31">
        <f>C5+D5</f>
        <v>37298792.379999995</v>
      </c>
      <c r="F5" s="31">
        <f>SUM(F6:F12)</f>
        <v>34505665.670000002</v>
      </c>
      <c r="G5" s="31">
        <f>SUM(G6:G12)</f>
        <v>34505665.670000002</v>
      </c>
      <c r="H5" s="31">
        <f>E5-F5</f>
        <v>2793126.7099999934</v>
      </c>
    </row>
    <row r="6" spans="1:8" x14ac:dyDescent="0.2">
      <c r="A6" s="25">
        <v>1100</v>
      </c>
      <c r="B6" s="8" t="s">
        <v>68</v>
      </c>
      <c r="C6" s="10">
        <v>26262987.199999999</v>
      </c>
      <c r="D6" s="10">
        <v>470121.3</v>
      </c>
      <c r="E6" s="10">
        <f t="shared" ref="E6:E69" si="0">C6+D6</f>
        <v>26733108.5</v>
      </c>
      <c r="F6" s="10">
        <v>25007314.050000001</v>
      </c>
      <c r="G6" s="10">
        <v>25007314.050000001</v>
      </c>
      <c r="H6" s="10">
        <f t="shared" ref="H6:H69" si="1">E6-F6</f>
        <v>1725794.4499999993</v>
      </c>
    </row>
    <row r="7" spans="1:8" x14ac:dyDescent="0.2">
      <c r="A7" s="25">
        <v>1200</v>
      </c>
      <c r="B7" s="8" t="s">
        <v>69</v>
      </c>
      <c r="C7" s="10">
        <v>830000</v>
      </c>
      <c r="D7" s="10">
        <v>695042.13</v>
      </c>
      <c r="E7" s="10">
        <f t="shared" si="0"/>
        <v>1525042.13</v>
      </c>
      <c r="F7" s="10">
        <v>1419560.53</v>
      </c>
      <c r="G7" s="10">
        <v>1419560.53</v>
      </c>
      <c r="H7" s="10">
        <f t="shared" si="1"/>
        <v>105481.59999999986</v>
      </c>
    </row>
    <row r="8" spans="1:8" x14ac:dyDescent="0.2">
      <c r="A8" s="25">
        <v>1300</v>
      </c>
      <c r="B8" s="8" t="s">
        <v>70</v>
      </c>
      <c r="C8" s="10">
        <v>3667841.52</v>
      </c>
      <c r="D8" s="10">
        <v>242801.23</v>
      </c>
      <c r="E8" s="10">
        <f t="shared" si="0"/>
        <v>3910642.75</v>
      </c>
      <c r="F8" s="10">
        <v>3652945.65</v>
      </c>
      <c r="G8" s="10">
        <v>3652945.65</v>
      </c>
      <c r="H8" s="10">
        <f t="shared" si="1"/>
        <v>257697.10000000009</v>
      </c>
    </row>
    <row r="9" spans="1:8" x14ac:dyDescent="0.2">
      <c r="A9" s="25">
        <v>1400</v>
      </c>
      <c r="B9" s="8" t="s">
        <v>34</v>
      </c>
      <c r="C9" s="10">
        <v>150000</v>
      </c>
      <c r="D9" s="10">
        <v>-6346.22</v>
      </c>
      <c r="E9" s="10">
        <f t="shared" si="0"/>
        <v>143653.78</v>
      </c>
      <c r="F9" s="10">
        <v>143653.78</v>
      </c>
      <c r="G9" s="10">
        <v>143653.78</v>
      </c>
      <c r="H9" s="10">
        <f t="shared" si="1"/>
        <v>0</v>
      </c>
    </row>
    <row r="10" spans="1:8" x14ac:dyDescent="0.2">
      <c r="A10" s="25">
        <v>1500</v>
      </c>
      <c r="B10" s="8" t="s">
        <v>71</v>
      </c>
      <c r="C10" s="10">
        <v>1784204.68</v>
      </c>
      <c r="D10" s="10">
        <v>3202140.54</v>
      </c>
      <c r="E10" s="10">
        <f t="shared" si="0"/>
        <v>4986345.22</v>
      </c>
      <c r="F10" s="10">
        <v>4282191.66</v>
      </c>
      <c r="G10" s="10">
        <v>4282191.66</v>
      </c>
      <c r="H10" s="10">
        <f t="shared" si="1"/>
        <v>704153.55999999959</v>
      </c>
    </row>
    <row r="11" spans="1:8" x14ac:dyDescent="0.2">
      <c r="A11" s="25">
        <v>1600</v>
      </c>
      <c r="B11" s="8" t="s">
        <v>35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25">
        <v>1700</v>
      </c>
      <c r="B12" s="8" t="s">
        <v>72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26" t="s">
        <v>60</v>
      </c>
      <c r="B13" s="4"/>
      <c r="C13" s="32">
        <f>SUM(C14:C22)</f>
        <v>7185668.7999999998</v>
      </c>
      <c r="D13" s="32">
        <f>SUM(D14:D22)</f>
        <v>68835.709999999992</v>
      </c>
      <c r="E13" s="32">
        <f t="shared" si="0"/>
        <v>7254504.5099999998</v>
      </c>
      <c r="F13" s="32">
        <f>SUM(F14:F22)</f>
        <v>6723662.1099999994</v>
      </c>
      <c r="G13" s="32">
        <f>SUM(G14:G22)</f>
        <v>6512872.75</v>
      </c>
      <c r="H13" s="32">
        <f t="shared" si="1"/>
        <v>530842.40000000037</v>
      </c>
    </row>
    <row r="14" spans="1:8" x14ac:dyDescent="0.2">
      <c r="A14" s="25">
        <v>2100</v>
      </c>
      <c r="B14" s="8" t="s">
        <v>73</v>
      </c>
      <c r="C14" s="10">
        <v>711444.8</v>
      </c>
      <c r="D14" s="10">
        <v>17020.36</v>
      </c>
      <c r="E14" s="10">
        <f t="shared" si="0"/>
        <v>728465.16</v>
      </c>
      <c r="F14" s="10">
        <v>697439.56</v>
      </c>
      <c r="G14" s="10">
        <v>697439.56</v>
      </c>
      <c r="H14" s="10">
        <f t="shared" si="1"/>
        <v>31025.599999999977</v>
      </c>
    </row>
    <row r="15" spans="1:8" x14ac:dyDescent="0.2">
      <c r="A15" s="25">
        <v>2200</v>
      </c>
      <c r="B15" s="8" t="s">
        <v>74</v>
      </c>
      <c r="C15" s="10">
        <v>248500</v>
      </c>
      <c r="D15" s="10">
        <v>46653.97</v>
      </c>
      <c r="E15" s="10">
        <f t="shared" si="0"/>
        <v>295153.96999999997</v>
      </c>
      <c r="F15" s="10">
        <v>283108.96999999997</v>
      </c>
      <c r="G15" s="10">
        <v>283108.96999999997</v>
      </c>
      <c r="H15" s="10">
        <f t="shared" si="1"/>
        <v>12045</v>
      </c>
    </row>
    <row r="16" spans="1:8" x14ac:dyDescent="0.2">
      <c r="A16" s="25">
        <v>2300</v>
      </c>
      <c r="B16" s="8" t="s">
        <v>75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25">
        <v>2400</v>
      </c>
      <c r="B17" s="8" t="s">
        <v>76</v>
      </c>
      <c r="C17" s="10">
        <v>1115024</v>
      </c>
      <c r="D17" s="10">
        <v>65230.62</v>
      </c>
      <c r="E17" s="10">
        <f t="shared" si="0"/>
        <v>1180254.6200000001</v>
      </c>
      <c r="F17" s="10">
        <v>925357.27</v>
      </c>
      <c r="G17" s="10">
        <v>848486.48</v>
      </c>
      <c r="H17" s="10">
        <f t="shared" si="1"/>
        <v>254897.35000000009</v>
      </c>
    </row>
    <row r="18" spans="1:8" x14ac:dyDescent="0.2">
      <c r="A18" s="25">
        <v>2500</v>
      </c>
      <c r="B18" s="8" t="s">
        <v>77</v>
      </c>
      <c r="C18" s="10">
        <v>494000</v>
      </c>
      <c r="D18" s="10">
        <v>-234537.01</v>
      </c>
      <c r="E18" s="10">
        <f t="shared" si="0"/>
        <v>259462.99</v>
      </c>
      <c r="F18" s="10">
        <v>218748.78</v>
      </c>
      <c r="G18" s="10">
        <v>218748.78</v>
      </c>
      <c r="H18" s="10">
        <f t="shared" si="1"/>
        <v>40714.209999999992</v>
      </c>
    </row>
    <row r="19" spans="1:8" x14ac:dyDescent="0.2">
      <c r="A19" s="25">
        <v>2600</v>
      </c>
      <c r="B19" s="8" t="s">
        <v>78</v>
      </c>
      <c r="C19" s="10">
        <v>3776700</v>
      </c>
      <c r="D19" s="10">
        <v>-216571.14</v>
      </c>
      <c r="E19" s="10">
        <f t="shared" si="0"/>
        <v>3560128.86</v>
      </c>
      <c r="F19" s="10">
        <v>3472405.94</v>
      </c>
      <c r="G19" s="10">
        <v>3350749.99</v>
      </c>
      <c r="H19" s="10">
        <f t="shared" si="1"/>
        <v>87722.919999999925</v>
      </c>
    </row>
    <row r="20" spans="1:8" x14ac:dyDescent="0.2">
      <c r="A20" s="25">
        <v>2700</v>
      </c>
      <c r="B20" s="8" t="s">
        <v>79</v>
      </c>
      <c r="C20" s="10">
        <v>233400</v>
      </c>
      <c r="D20" s="10">
        <v>178945.48</v>
      </c>
      <c r="E20" s="10">
        <f t="shared" si="0"/>
        <v>412345.48</v>
      </c>
      <c r="F20" s="10">
        <v>341242.85</v>
      </c>
      <c r="G20" s="10">
        <v>341242.85</v>
      </c>
      <c r="H20" s="10">
        <f t="shared" si="1"/>
        <v>71102.63</v>
      </c>
    </row>
    <row r="21" spans="1:8" x14ac:dyDescent="0.2">
      <c r="A21" s="25">
        <v>2800</v>
      </c>
      <c r="B21" s="8" t="s">
        <v>80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25">
        <v>2900</v>
      </c>
      <c r="B22" s="8" t="s">
        <v>81</v>
      </c>
      <c r="C22" s="10">
        <v>606600</v>
      </c>
      <c r="D22" s="10">
        <v>212093.43</v>
      </c>
      <c r="E22" s="10">
        <f t="shared" si="0"/>
        <v>818693.42999999993</v>
      </c>
      <c r="F22" s="10">
        <v>785358.74</v>
      </c>
      <c r="G22" s="10">
        <v>773096.12</v>
      </c>
      <c r="H22" s="10">
        <f t="shared" si="1"/>
        <v>33334.689999999944</v>
      </c>
    </row>
    <row r="23" spans="1:8" x14ac:dyDescent="0.2">
      <c r="A23" s="26" t="s">
        <v>61</v>
      </c>
      <c r="B23" s="4"/>
      <c r="C23" s="32">
        <f>SUM(C24:C32)</f>
        <v>10500944.76</v>
      </c>
      <c r="D23" s="32">
        <f>SUM(D24:D32)</f>
        <v>6841771.4100000001</v>
      </c>
      <c r="E23" s="32">
        <f t="shared" si="0"/>
        <v>17342716.170000002</v>
      </c>
      <c r="F23" s="32">
        <f>SUM(F24:F32)</f>
        <v>16543736.060000002</v>
      </c>
      <c r="G23" s="32">
        <f>SUM(G24:G32)</f>
        <v>16535861.740000002</v>
      </c>
      <c r="H23" s="32">
        <f t="shared" si="1"/>
        <v>798980.1099999994</v>
      </c>
    </row>
    <row r="24" spans="1:8" x14ac:dyDescent="0.2">
      <c r="A24" s="25">
        <v>3100</v>
      </c>
      <c r="B24" s="8" t="s">
        <v>82</v>
      </c>
      <c r="C24" s="10">
        <v>4921481</v>
      </c>
      <c r="D24" s="10">
        <v>-35013.68</v>
      </c>
      <c r="E24" s="10">
        <f t="shared" si="0"/>
        <v>4886467.32</v>
      </c>
      <c r="F24" s="10">
        <v>4658912.92</v>
      </c>
      <c r="G24" s="10">
        <v>4658912.92</v>
      </c>
      <c r="H24" s="10">
        <f t="shared" si="1"/>
        <v>227554.40000000037</v>
      </c>
    </row>
    <row r="25" spans="1:8" x14ac:dyDescent="0.2">
      <c r="A25" s="25">
        <v>3200</v>
      </c>
      <c r="B25" s="8" t="s">
        <v>83</v>
      </c>
      <c r="C25" s="10">
        <v>225850</v>
      </c>
      <c r="D25" s="10">
        <v>173744.15</v>
      </c>
      <c r="E25" s="10">
        <f t="shared" si="0"/>
        <v>399594.15</v>
      </c>
      <c r="F25" s="10">
        <v>356845.36</v>
      </c>
      <c r="G25" s="10">
        <v>348971.04</v>
      </c>
      <c r="H25" s="10">
        <f t="shared" si="1"/>
        <v>42748.790000000037</v>
      </c>
    </row>
    <row r="26" spans="1:8" x14ac:dyDescent="0.2">
      <c r="A26" s="25">
        <v>3300</v>
      </c>
      <c r="B26" s="8" t="s">
        <v>84</v>
      </c>
      <c r="C26" s="10">
        <v>755839.07</v>
      </c>
      <c r="D26" s="10">
        <v>550707.59</v>
      </c>
      <c r="E26" s="10">
        <f t="shared" si="0"/>
        <v>1306546.6599999999</v>
      </c>
      <c r="F26" s="10">
        <v>1301971.26</v>
      </c>
      <c r="G26" s="10">
        <v>1301971.26</v>
      </c>
      <c r="H26" s="10">
        <f t="shared" si="1"/>
        <v>4575.3999999999069</v>
      </c>
    </row>
    <row r="27" spans="1:8" x14ac:dyDescent="0.2">
      <c r="A27" s="25">
        <v>3400</v>
      </c>
      <c r="B27" s="8" t="s">
        <v>85</v>
      </c>
      <c r="C27" s="10">
        <v>321400</v>
      </c>
      <c r="D27" s="10">
        <v>-86010.57</v>
      </c>
      <c r="E27" s="10">
        <f t="shared" si="0"/>
        <v>235389.43</v>
      </c>
      <c r="F27" s="10">
        <v>227116.04</v>
      </c>
      <c r="G27" s="10">
        <v>227116.04</v>
      </c>
      <c r="H27" s="10">
        <f t="shared" si="1"/>
        <v>8273.3899999999849</v>
      </c>
    </row>
    <row r="28" spans="1:8" x14ac:dyDescent="0.2">
      <c r="A28" s="25">
        <v>3500</v>
      </c>
      <c r="B28" s="8" t="s">
        <v>86</v>
      </c>
      <c r="C28" s="10">
        <v>438800</v>
      </c>
      <c r="D28" s="10">
        <v>378695.03</v>
      </c>
      <c r="E28" s="10">
        <f t="shared" si="0"/>
        <v>817495.03</v>
      </c>
      <c r="F28" s="10">
        <v>780068.43</v>
      </c>
      <c r="G28" s="10">
        <v>780068.43</v>
      </c>
      <c r="H28" s="10">
        <f t="shared" si="1"/>
        <v>37426.599999999977</v>
      </c>
    </row>
    <row r="29" spans="1:8" x14ac:dyDescent="0.2">
      <c r="A29" s="25">
        <v>3600</v>
      </c>
      <c r="B29" s="8" t="s">
        <v>87</v>
      </c>
      <c r="C29" s="10">
        <v>210000</v>
      </c>
      <c r="D29" s="10">
        <v>-62548.32</v>
      </c>
      <c r="E29" s="10">
        <f t="shared" si="0"/>
        <v>147451.68</v>
      </c>
      <c r="F29" s="10">
        <v>121287.7</v>
      </c>
      <c r="G29" s="10">
        <v>121287.7</v>
      </c>
      <c r="H29" s="10">
        <f t="shared" si="1"/>
        <v>26163.979999999996</v>
      </c>
    </row>
    <row r="30" spans="1:8" x14ac:dyDescent="0.2">
      <c r="A30" s="25">
        <v>3700</v>
      </c>
      <c r="B30" s="8" t="s">
        <v>88</v>
      </c>
      <c r="C30" s="10">
        <v>158500</v>
      </c>
      <c r="D30" s="10">
        <v>-23898.55</v>
      </c>
      <c r="E30" s="10">
        <f t="shared" si="0"/>
        <v>134601.45000000001</v>
      </c>
      <c r="F30" s="10">
        <v>125360.83</v>
      </c>
      <c r="G30" s="10">
        <v>125360.83</v>
      </c>
      <c r="H30" s="10">
        <f t="shared" si="1"/>
        <v>9240.6200000000099</v>
      </c>
    </row>
    <row r="31" spans="1:8" x14ac:dyDescent="0.2">
      <c r="A31" s="25">
        <v>3800</v>
      </c>
      <c r="B31" s="8" t="s">
        <v>89</v>
      </c>
      <c r="C31" s="10">
        <v>2230000</v>
      </c>
      <c r="D31" s="10">
        <v>2612554.54</v>
      </c>
      <c r="E31" s="10">
        <f t="shared" si="0"/>
        <v>4842554.54</v>
      </c>
      <c r="F31" s="10">
        <v>4594658.24</v>
      </c>
      <c r="G31" s="10">
        <v>4594658.24</v>
      </c>
      <c r="H31" s="10">
        <f t="shared" si="1"/>
        <v>247896.29999999981</v>
      </c>
    </row>
    <row r="32" spans="1:8" x14ac:dyDescent="0.2">
      <c r="A32" s="25">
        <v>3900</v>
      </c>
      <c r="B32" s="8" t="s">
        <v>18</v>
      </c>
      <c r="C32" s="10">
        <v>1239074.69</v>
      </c>
      <c r="D32" s="10">
        <v>3333541.22</v>
      </c>
      <c r="E32" s="10">
        <f t="shared" si="0"/>
        <v>4572615.91</v>
      </c>
      <c r="F32" s="10">
        <v>4377515.28</v>
      </c>
      <c r="G32" s="10">
        <v>4377515.28</v>
      </c>
      <c r="H32" s="10">
        <f t="shared" si="1"/>
        <v>195100.62999999989</v>
      </c>
    </row>
    <row r="33" spans="1:8" x14ac:dyDescent="0.2">
      <c r="A33" s="26" t="s">
        <v>62</v>
      </c>
      <c r="B33" s="4"/>
      <c r="C33" s="32">
        <f>SUM(C34:C42)</f>
        <v>11214565.379999999</v>
      </c>
      <c r="D33" s="32">
        <f>SUM(D34:D42)</f>
        <v>7974958.379999999</v>
      </c>
      <c r="E33" s="32">
        <f t="shared" si="0"/>
        <v>19189523.759999998</v>
      </c>
      <c r="F33" s="32">
        <f>SUM(F34:F42)</f>
        <v>17044000.68</v>
      </c>
      <c r="G33" s="32">
        <f>SUM(G34:G42)</f>
        <v>16418697.18</v>
      </c>
      <c r="H33" s="32">
        <f t="shared" si="1"/>
        <v>2145523.0799999982</v>
      </c>
    </row>
    <row r="34" spans="1:8" x14ac:dyDescent="0.2">
      <c r="A34" s="25">
        <v>4100</v>
      </c>
      <c r="B34" s="8" t="s">
        <v>90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25">
        <v>4200</v>
      </c>
      <c r="B35" s="8" t="s">
        <v>91</v>
      </c>
      <c r="C35" s="10">
        <v>7881757.5499999998</v>
      </c>
      <c r="D35" s="10">
        <v>2965539.52</v>
      </c>
      <c r="E35" s="10">
        <f t="shared" si="0"/>
        <v>10847297.07</v>
      </c>
      <c r="F35" s="10">
        <v>10830055.17</v>
      </c>
      <c r="G35" s="10">
        <v>10830055.17</v>
      </c>
      <c r="H35" s="10">
        <f t="shared" si="1"/>
        <v>17241.900000000373</v>
      </c>
    </row>
    <row r="36" spans="1:8" x14ac:dyDescent="0.2">
      <c r="A36" s="25">
        <v>4300</v>
      </c>
      <c r="B36" s="8" t="s">
        <v>92</v>
      </c>
      <c r="C36" s="10">
        <v>0</v>
      </c>
      <c r="D36" s="10">
        <v>2132705</v>
      </c>
      <c r="E36" s="10">
        <f t="shared" si="0"/>
        <v>2132705</v>
      </c>
      <c r="F36" s="10">
        <v>1267255.94</v>
      </c>
      <c r="G36" s="10">
        <v>1267255.94</v>
      </c>
      <c r="H36" s="10">
        <f t="shared" si="1"/>
        <v>865449.06</v>
      </c>
    </row>
    <row r="37" spans="1:8" x14ac:dyDescent="0.2">
      <c r="A37" s="25">
        <v>4400</v>
      </c>
      <c r="B37" s="8" t="s">
        <v>93</v>
      </c>
      <c r="C37" s="10">
        <v>3332807.83</v>
      </c>
      <c r="D37" s="10">
        <v>2876713.86</v>
      </c>
      <c r="E37" s="10">
        <f t="shared" si="0"/>
        <v>6209521.6899999995</v>
      </c>
      <c r="F37" s="10">
        <v>4946689.57</v>
      </c>
      <c r="G37" s="10">
        <v>4321386.07</v>
      </c>
      <c r="H37" s="10">
        <f t="shared" si="1"/>
        <v>1262832.1199999992</v>
      </c>
    </row>
    <row r="38" spans="1:8" x14ac:dyDescent="0.2">
      <c r="A38" s="25">
        <v>4500</v>
      </c>
      <c r="B38" s="8" t="s">
        <v>40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25">
        <v>4600</v>
      </c>
      <c r="B39" s="8" t="s">
        <v>94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25">
        <v>4700</v>
      </c>
      <c r="B40" s="8" t="s">
        <v>95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25">
        <v>4800</v>
      </c>
      <c r="B41" s="8" t="s">
        <v>36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25">
        <v>4900</v>
      </c>
      <c r="B42" s="8" t="s">
        <v>96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26" t="s">
        <v>63</v>
      </c>
      <c r="B43" s="4"/>
      <c r="C43" s="32">
        <f>SUM(C44:C52)</f>
        <v>745559.38</v>
      </c>
      <c r="D43" s="32">
        <f>SUM(D44:D52)</f>
        <v>2290514.04</v>
      </c>
      <c r="E43" s="32">
        <f t="shared" si="0"/>
        <v>3036073.42</v>
      </c>
      <c r="F43" s="32">
        <f>SUM(F44:F52)</f>
        <v>1183097.8</v>
      </c>
      <c r="G43" s="32">
        <f>SUM(G44:G52)</f>
        <v>1183097.8</v>
      </c>
      <c r="H43" s="32">
        <f t="shared" si="1"/>
        <v>1852975.6199999999</v>
      </c>
    </row>
    <row r="44" spans="1:8" x14ac:dyDescent="0.2">
      <c r="A44" s="25">
        <v>5100</v>
      </c>
      <c r="B44" s="8" t="s">
        <v>97</v>
      </c>
      <c r="C44" s="10">
        <v>245559.38</v>
      </c>
      <c r="D44" s="10">
        <v>209387.04</v>
      </c>
      <c r="E44" s="10">
        <f t="shared" si="0"/>
        <v>454946.42000000004</v>
      </c>
      <c r="F44" s="10">
        <v>448704.8</v>
      </c>
      <c r="G44" s="10">
        <v>448704.8</v>
      </c>
      <c r="H44" s="10">
        <f t="shared" si="1"/>
        <v>6241.6200000000536</v>
      </c>
    </row>
    <row r="45" spans="1:8" x14ac:dyDescent="0.2">
      <c r="A45" s="25">
        <v>5200</v>
      </c>
      <c r="B45" s="8" t="s">
        <v>98</v>
      </c>
      <c r="C45" s="10">
        <v>0</v>
      </c>
      <c r="D45" s="10">
        <v>19499</v>
      </c>
      <c r="E45" s="10">
        <f t="shared" si="0"/>
        <v>19499</v>
      </c>
      <c r="F45" s="10">
        <v>16149</v>
      </c>
      <c r="G45" s="10">
        <v>16149</v>
      </c>
      <c r="H45" s="10">
        <f t="shared" si="1"/>
        <v>3350</v>
      </c>
    </row>
    <row r="46" spans="1:8" x14ac:dyDescent="0.2">
      <c r="A46" s="25">
        <v>5300</v>
      </c>
      <c r="B46" s="8" t="s">
        <v>99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25">
        <v>5400</v>
      </c>
      <c r="B47" s="8" t="s">
        <v>100</v>
      </c>
      <c r="C47" s="10">
        <v>500000</v>
      </c>
      <c r="D47" s="10">
        <v>135000</v>
      </c>
      <c r="E47" s="10">
        <f t="shared" si="0"/>
        <v>635000</v>
      </c>
      <c r="F47" s="10">
        <v>635000</v>
      </c>
      <c r="G47" s="10">
        <v>635000</v>
      </c>
      <c r="H47" s="10">
        <f t="shared" si="1"/>
        <v>0</v>
      </c>
    </row>
    <row r="48" spans="1:8" x14ac:dyDescent="0.2">
      <c r="A48" s="25">
        <v>5500</v>
      </c>
      <c r="B48" s="8" t="s">
        <v>101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25">
        <v>5600</v>
      </c>
      <c r="B49" s="8" t="s">
        <v>102</v>
      </c>
      <c r="C49" s="10">
        <v>0</v>
      </c>
      <c r="D49" s="10">
        <v>126628</v>
      </c>
      <c r="E49" s="10">
        <f t="shared" si="0"/>
        <v>126628</v>
      </c>
      <c r="F49" s="10">
        <v>83244</v>
      </c>
      <c r="G49" s="10">
        <v>83244</v>
      </c>
      <c r="H49" s="10">
        <f t="shared" si="1"/>
        <v>43384</v>
      </c>
    </row>
    <row r="50" spans="1:8" x14ac:dyDescent="0.2">
      <c r="A50" s="25">
        <v>5700</v>
      </c>
      <c r="B50" s="8" t="s">
        <v>103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25">
        <v>5800</v>
      </c>
      <c r="B51" s="8" t="s">
        <v>104</v>
      </c>
      <c r="C51" s="10">
        <v>0</v>
      </c>
      <c r="D51" s="10">
        <v>1800000</v>
      </c>
      <c r="E51" s="10">
        <f t="shared" si="0"/>
        <v>1800000</v>
      </c>
      <c r="F51" s="10">
        <v>0</v>
      </c>
      <c r="G51" s="10">
        <v>0</v>
      </c>
      <c r="H51" s="10">
        <f t="shared" si="1"/>
        <v>1800000</v>
      </c>
    </row>
    <row r="52" spans="1:8" x14ac:dyDescent="0.2">
      <c r="A52" s="25">
        <v>5900</v>
      </c>
      <c r="B52" s="8" t="s">
        <v>105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26" t="s">
        <v>64</v>
      </c>
      <c r="B53" s="4"/>
      <c r="C53" s="32">
        <f>SUM(C54:C56)</f>
        <v>31113262.719999999</v>
      </c>
      <c r="D53" s="32">
        <f>SUM(D54:D56)</f>
        <v>14717884.280000001</v>
      </c>
      <c r="E53" s="32">
        <f t="shared" si="0"/>
        <v>45831147</v>
      </c>
      <c r="F53" s="32">
        <f>SUM(F54:F56)</f>
        <v>27391944.75</v>
      </c>
      <c r="G53" s="32">
        <f>SUM(G54:G56)</f>
        <v>23271119.219999999</v>
      </c>
      <c r="H53" s="32">
        <f t="shared" si="1"/>
        <v>18439202.25</v>
      </c>
    </row>
    <row r="54" spans="1:8" x14ac:dyDescent="0.2">
      <c r="A54" s="25">
        <v>6100</v>
      </c>
      <c r="B54" s="8" t="s">
        <v>106</v>
      </c>
      <c r="C54" s="10">
        <v>31113262.719999999</v>
      </c>
      <c r="D54" s="10">
        <v>11250396.390000001</v>
      </c>
      <c r="E54" s="10">
        <f t="shared" si="0"/>
        <v>42363659.109999999</v>
      </c>
      <c r="F54" s="10">
        <v>26059075.32</v>
      </c>
      <c r="G54" s="10">
        <v>22825418.16</v>
      </c>
      <c r="H54" s="10">
        <f t="shared" si="1"/>
        <v>16304583.789999999</v>
      </c>
    </row>
    <row r="55" spans="1:8" x14ac:dyDescent="0.2">
      <c r="A55" s="25">
        <v>6200</v>
      </c>
      <c r="B55" s="8" t="s">
        <v>107</v>
      </c>
      <c r="C55" s="10">
        <v>0</v>
      </c>
      <c r="D55" s="10">
        <v>3267487.89</v>
      </c>
      <c r="E55" s="10">
        <f t="shared" si="0"/>
        <v>3267487.89</v>
      </c>
      <c r="F55" s="10">
        <v>1332869.43</v>
      </c>
      <c r="G55" s="10">
        <v>445701.06</v>
      </c>
      <c r="H55" s="10">
        <f t="shared" si="1"/>
        <v>1934618.4600000002</v>
      </c>
    </row>
    <row r="56" spans="1:8" x14ac:dyDescent="0.2">
      <c r="A56" s="25">
        <v>6300</v>
      </c>
      <c r="B56" s="8" t="s">
        <v>108</v>
      </c>
      <c r="C56" s="10">
        <v>0</v>
      </c>
      <c r="D56" s="10">
        <v>200000</v>
      </c>
      <c r="E56" s="10">
        <f t="shared" si="0"/>
        <v>200000</v>
      </c>
      <c r="F56" s="10">
        <v>0</v>
      </c>
      <c r="G56" s="10">
        <v>0</v>
      </c>
      <c r="H56" s="10">
        <f t="shared" si="1"/>
        <v>200000</v>
      </c>
    </row>
    <row r="57" spans="1:8" x14ac:dyDescent="0.2">
      <c r="A57" s="26" t="s">
        <v>65</v>
      </c>
      <c r="B57" s="4"/>
      <c r="C57" s="32">
        <f>SUM(C58:C64)</f>
        <v>1453015.56</v>
      </c>
      <c r="D57" s="32">
        <f>SUM(D58:D64)</f>
        <v>-1453015.56</v>
      </c>
      <c r="E57" s="32">
        <f t="shared" si="0"/>
        <v>0</v>
      </c>
      <c r="F57" s="32">
        <f>SUM(F58:F64)</f>
        <v>0</v>
      </c>
      <c r="G57" s="32">
        <f>SUM(G58:G64)</f>
        <v>0</v>
      </c>
      <c r="H57" s="32">
        <f t="shared" si="1"/>
        <v>0</v>
      </c>
    </row>
    <row r="58" spans="1:8" x14ac:dyDescent="0.2">
      <c r="A58" s="25">
        <v>7100</v>
      </c>
      <c r="B58" s="8" t="s">
        <v>109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25">
        <v>7200</v>
      </c>
      <c r="B59" s="8" t="s">
        <v>110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25">
        <v>7300</v>
      </c>
      <c r="B60" s="8" t="s">
        <v>111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25">
        <v>7400</v>
      </c>
      <c r="B61" s="8" t="s">
        <v>112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25">
        <v>7500</v>
      </c>
      <c r="B62" s="8" t="s">
        <v>113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25">
        <v>7600</v>
      </c>
      <c r="B63" s="8" t="s">
        <v>114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25">
        <v>7900</v>
      </c>
      <c r="B64" s="8" t="s">
        <v>115</v>
      </c>
      <c r="C64" s="10">
        <v>1453015.56</v>
      </c>
      <c r="D64" s="10">
        <v>-1453015.56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26" t="s">
        <v>66</v>
      </c>
      <c r="B65" s="4"/>
      <c r="C65" s="32">
        <f>SUM(C66:C68)</f>
        <v>0</v>
      </c>
      <c r="D65" s="32">
        <f>SUM(D66:D68)</f>
        <v>0</v>
      </c>
      <c r="E65" s="32">
        <f t="shared" si="0"/>
        <v>0</v>
      </c>
      <c r="F65" s="32">
        <f>SUM(F66:F68)</f>
        <v>0</v>
      </c>
      <c r="G65" s="32">
        <f>SUM(G66:G68)</f>
        <v>0</v>
      </c>
      <c r="H65" s="32">
        <f t="shared" si="1"/>
        <v>0</v>
      </c>
    </row>
    <row r="66" spans="1:8" x14ac:dyDescent="0.2">
      <c r="A66" s="25">
        <v>8100</v>
      </c>
      <c r="B66" s="8" t="s">
        <v>37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25">
        <v>8300</v>
      </c>
      <c r="B67" s="8" t="s">
        <v>38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25">
        <v>8500</v>
      </c>
      <c r="B68" s="8" t="s">
        <v>39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8" x14ac:dyDescent="0.2">
      <c r="A69" s="26" t="s">
        <v>67</v>
      </c>
      <c r="B69" s="4"/>
      <c r="C69" s="32">
        <f>SUM(C70:C76)</f>
        <v>0</v>
      </c>
      <c r="D69" s="32">
        <f>SUM(D70:D76)</f>
        <v>0</v>
      </c>
      <c r="E69" s="32">
        <f t="shared" si="0"/>
        <v>0</v>
      </c>
      <c r="F69" s="32">
        <f>SUM(F70:F76)</f>
        <v>0</v>
      </c>
      <c r="G69" s="32">
        <f>SUM(G70:G76)</f>
        <v>0</v>
      </c>
      <c r="H69" s="32">
        <f t="shared" si="1"/>
        <v>0</v>
      </c>
    </row>
    <row r="70" spans="1:8" x14ac:dyDescent="0.2">
      <c r="A70" s="25">
        <v>9100</v>
      </c>
      <c r="B70" s="8" t="s">
        <v>116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25">
        <v>9200</v>
      </c>
      <c r="B71" s="8" t="s">
        <v>117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25">
        <v>9300</v>
      </c>
      <c r="B72" s="8" t="s">
        <v>118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25">
        <v>9400</v>
      </c>
      <c r="B73" s="8" t="s">
        <v>119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25">
        <v>9500</v>
      </c>
      <c r="B74" s="8" t="s">
        <v>120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25">
        <v>9600</v>
      </c>
      <c r="B75" s="8" t="s">
        <v>121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29">
        <v>9900</v>
      </c>
      <c r="B76" s="9" t="s">
        <v>122</v>
      </c>
      <c r="C76" s="33">
        <v>0</v>
      </c>
      <c r="D76" s="33">
        <v>0</v>
      </c>
      <c r="E76" s="33">
        <f t="shared" si="2"/>
        <v>0</v>
      </c>
      <c r="F76" s="33">
        <v>0</v>
      </c>
      <c r="G76" s="33">
        <v>0</v>
      </c>
      <c r="H76" s="33">
        <f t="shared" si="3"/>
        <v>0</v>
      </c>
    </row>
    <row r="77" spans="1:8" x14ac:dyDescent="0.2">
      <c r="A77" s="5"/>
      <c r="B77" s="27" t="s">
        <v>51</v>
      </c>
      <c r="C77" s="34">
        <f t="shared" ref="C77:H77" si="4">SUM(C5+C13+C23+C33+C43+C53+C57+C65+C69)</f>
        <v>94908050</v>
      </c>
      <c r="D77" s="34">
        <f t="shared" si="4"/>
        <v>35044707.239999995</v>
      </c>
      <c r="E77" s="34">
        <f t="shared" si="4"/>
        <v>129952757.23999999</v>
      </c>
      <c r="F77" s="34">
        <f t="shared" si="4"/>
        <v>103392107.07000001</v>
      </c>
      <c r="G77" s="34">
        <f t="shared" si="4"/>
        <v>98427314.359999999</v>
      </c>
      <c r="H77" s="34">
        <f t="shared" si="4"/>
        <v>26560650.169999991</v>
      </c>
    </row>
    <row r="79" spans="1:8" x14ac:dyDescent="0.2">
      <c r="A79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37" t="s">
        <v>130</v>
      </c>
      <c r="B1" s="38"/>
      <c r="C1" s="38"/>
      <c r="D1" s="38"/>
      <c r="E1" s="38"/>
      <c r="F1" s="38"/>
      <c r="G1" s="38"/>
      <c r="H1" s="39"/>
    </row>
    <row r="2" spans="1:8" x14ac:dyDescent="0.2">
      <c r="A2" s="42" t="s">
        <v>52</v>
      </c>
      <c r="B2" s="43"/>
      <c r="C2" s="37" t="s">
        <v>58</v>
      </c>
      <c r="D2" s="38"/>
      <c r="E2" s="38"/>
      <c r="F2" s="38"/>
      <c r="G2" s="39"/>
      <c r="H2" s="40" t="s">
        <v>57</v>
      </c>
    </row>
    <row r="3" spans="1:8" ht="24.95" customHeight="1" x14ac:dyDescent="0.2">
      <c r="A3" s="44"/>
      <c r="B3" s="45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1"/>
    </row>
    <row r="4" spans="1:8" x14ac:dyDescent="0.2">
      <c r="A4" s="46"/>
      <c r="B4" s="47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3"/>
      <c r="B5" s="11" t="s">
        <v>0</v>
      </c>
      <c r="C5" s="10">
        <v>63049227.899999999</v>
      </c>
      <c r="D5" s="10">
        <v>18036308.920000002</v>
      </c>
      <c r="E5" s="10">
        <f>C5+D5</f>
        <v>81085536.819999993</v>
      </c>
      <c r="F5" s="10">
        <v>74817064.519999996</v>
      </c>
      <c r="G5" s="10">
        <v>73973097.340000004</v>
      </c>
      <c r="H5" s="10">
        <f>E5-F5</f>
        <v>6268472.299999997</v>
      </c>
    </row>
    <row r="6" spans="1:8" x14ac:dyDescent="0.2">
      <c r="A6" s="3"/>
      <c r="B6" s="11" t="s">
        <v>1</v>
      </c>
      <c r="C6" s="10">
        <v>31858822.100000001</v>
      </c>
      <c r="D6" s="10">
        <v>17008398.32</v>
      </c>
      <c r="E6" s="10">
        <f>C6+D6</f>
        <v>48867220.420000002</v>
      </c>
      <c r="F6" s="10">
        <v>28575042.550000001</v>
      </c>
      <c r="G6" s="10">
        <v>24454217.02</v>
      </c>
      <c r="H6" s="10">
        <f>E6-F6</f>
        <v>20292177.870000001</v>
      </c>
    </row>
    <row r="7" spans="1:8" x14ac:dyDescent="0.2">
      <c r="A7" s="3"/>
      <c r="B7" s="11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3"/>
      <c r="B8" s="11" t="s">
        <v>40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3"/>
      <c r="B9" s="30" t="s">
        <v>37</v>
      </c>
      <c r="C9" s="33">
        <v>0</v>
      </c>
      <c r="D9" s="33">
        <v>0</v>
      </c>
      <c r="E9" s="33">
        <f>C9+D9</f>
        <v>0</v>
      </c>
      <c r="F9" s="33">
        <v>0</v>
      </c>
      <c r="G9" s="33">
        <v>0</v>
      </c>
      <c r="H9" s="33">
        <f>E9-F9</f>
        <v>0</v>
      </c>
    </row>
    <row r="10" spans="1:8" x14ac:dyDescent="0.2">
      <c r="A10" s="12"/>
      <c r="B10" s="27" t="s">
        <v>51</v>
      </c>
      <c r="C10" s="34">
        <f t="shared" ref="C10:H10" si="0">SUM(C5+C6+C7+C8+C9)</f>
        <v>94908050</v>
      </c>
      <c r="D10" s="34">
        <f t="shared" si="0"/>
        <v>35044707.240000002</v>
      </c>
      <c r="E10" s="34">
        <f t="shared" si="0"/>
        <v>129952757.23999999</v>
      </c>
      <c r="F10" s="34">
        <f t="shared" si="0"/>
        <v>103392107.06999999</v>
      </c>
      <c r="G10" s="34">
        <f t="shared" si="0"/>
        <v>98427314.359999999</v>
      </c>
      <c r="H10" s="34">
        <f t="shared" si="0"/>
        <v>26560650.169999998</v>
      </c>
    </row>
    <row r="12" spans="1:8" x14ac:dyDescent="0.2">
      <c r="A12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4"/>
  <sheetViews>
    <sheetView showGridLines="0" tabSelected="1" workbookViewId="0">
      <selection activeCell="F6" sqref="F6:F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37" t="s">
        <v>160</v>
      </c>
      <c r="B1" s="38"/>
      <c r="C1" s="38"/>
      <c r="D1" s="38"/>
      <c r="E1" s="38"/>
      <c r="F1" s="38"/>
      <c r="G1" s="38"/>
      <c r="H1" s="39"/>
    </row>
    <row r="2" spans="1:8" x14ac:dyDescent="0.2">
      <c r="A2" s="42" t="s">
        <v>52</v>
      </c>
      <c r="B2" s="43"/>
      <c r="C2" s="37" t="s">
        <v>58</v>
      </c>
      <c r="D2" s="38"/>
      <c r="E2" s="38"/>
      <c r="F2" s="38"/>
      <c r="G2" s="39"/>
      <c r="H2" s="40" t="s">
        <v>57</v>
      </c>
    </row>
    <row r="3" spans="1:8" ht="24.95" customHeight="1" x14ac:dyDescent="0.2">
      <c r="A3" s="44"/>
      <c r="B3" s="45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1"/>
    </row>
    <row r="4" spans="1:8" x14ac:dyDescent="0.2">
      <c r="A4" s="46"/>
      <c r="B4" s="47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16"/>
      <c r="B5" s="14"/>
      <c r="C5" s="18"/>
      <c r="D5" s="18"/>
      <c r="E5" s="18"/>
      <c r="F5" s="18"/>
      <c r="G5" s="18"/>
      <c r="H5" s="18"/>
    </row>
    <row r="6" spans="1:8" x14ac:dyDescent="0.2">
      <c r="A6" s="2"/>
      <c r="B6" s="13" t="s">
        <v>131</v>
      </c>
      <c r="C6" s="10">
        <v>3744341.08</v>
      </c>
      <c r="D6" s="10">
        <v>-30000</v>
      </c>
      <c r="E6" s="10">
        <f>C6+D6</f>
        <v>3714341.08</v>
      </c>
      <c r="F6" s="10">
        <v>3712341.04</v>
      </c>
      <c r="G6" s="10">
        <v>3711282.83</v>
      </c>
      <c r="H6" s="10">
        <f>E6-F6</f>
        <v>2000.0400000000373</v>
      </c>
    </row>
    <row r="7" spans="1:8" x14ac:dyDescent="0.2">
      <c r="A7" s="2"/>
      <c r="B7" s="13" t="s">
        <v>132</v>
      </c>
      <c r="C7" s="10">
        <v>11593306.029999999</v>
      </c>
      <c r="D7" s="10">
        <v>10270113.699999999</v>
      </c>
      <c r="E7" s="10">
        <f t="shared" ref="E7:E12" si="0">C7+D7</f>
        <v>21863419.729999997</v>
      </c>
      <c r="F7" s="10">
        <v>18553408.73</v>
      </c>
      <c r="G7" s="10">
        <v>18523415.719999999</v>
      </c>
      <c r="H7" s="10">
        <f t="shared" ref="H7:H12" si="1">E7-F7</f>
        <v>3310010.9999999963</v>
      </c>
    </row>
    <row r="8" spans="1:8" x14ac:dyDescent="0.2">
      <c r="A8" s="2"/>
      <c r="B8" s="13" t="s">
        <v>133</v>
      </c>
      <c r="C8" s="10">
        <v>728554.62</v>
      </c>
      <c r="D8" s="10">
        <v>-34119</v>
      </c>
      <c r="E8" s="10">
        <f t="shared" si="0"/>
        <v>694435.62</v>
      </c>
      <c r="F8" s="10">
        <v>678273.29</v>
      </c>
      <c r="G8" s="10">
        <v>678273.29</v>
      </c>
      <c r="H8" s="10">
        <f t="shared" si="1"/>
        <v>16162.329999999958</v>
      </c>
    </row>
    <row r="9" spans="1:8" x14ac:dyDescent="0.2">
      <c r="A9" s="2"/>
      <c r="B9" s="13" t="s">
        <v>134</v>
      </c>
      <c r="C9" s="10">
        <v>2472047.27</v>
      </c>
      <c r="D9" s="10">
        <v>1002494.11</v>
      </c>
      <c r="E9" s="10">
        <f t="shared" si="0"/>
        <v>3474541.38</v>
      </c>
      <c r="F9" s="10">
        <v>3290969.1</v>
      </c>
      <c r="G9" s="10">
        <v>3290969.1</v>
      </c>
      <c r="H9" s="10">
        <f t="shared" si="1"/>
        <v>183572.2799999998</v>
      </c>
    </row>
    <row r="10" spans="1:8" x14ac:dyDescent="0.2">
      <c r="A10" s="2"/>
      <c r="B10" s="13" t="s">
        <v>135</v>
      </c>
      <c r="C10" s="10">
        <v>837288.73</v>
      </c>
      <c r="D10" s="10">
        <v>3318.08</v>
      </c>
      <c r="E10" s="10">
        <f t="shared" si="0"/>
        <v>840606.80999999994</v>
      </c>
      <c r="F10" s="10">
        <v>644860.24</v>
      </c>
      <c r="G10" s="10">
        <v>644426.23999999999</v>
      </c>
      <c r="H10" s="10">
        <f t="shared" si="1"/>
        <v>195746.56999999995</v>
      </c>
    </row>
    <row r="11" spans="1:8" x14ac:dyDescent="0.2">
      <c r="A11" s="2"/>
      <c r="B11" s="13" t="s">
        <v>136</v>
      </c>
      <c r="C11" s="10">
        <v>378226.86</v>
      </c>
      <c r="D11" s="10">
        <v>0</v>
      </c>
      <c r="E11" s="10">
        <f t="shared" si="0"/>
        <v>378226.86</v>
      </c>
      <c r="F11" s="10">
        <v>334411.93</v>
      </c>
      <c r="G11" s="10">
        <v>334411.93</v>
      </c>
      <c r="H11" s="10">
        <f t="shared" si="1"/>
        <v>43814.929999999993</v>
      </c>
    </row>
    <row r="12" spans="1:8" x14ac:dyDescent="0.2">
      <c r="A12" s="2"/>
      <c r="B12" s="13" t="s">
        <v>137</v>
      </c>
      <c r="C12" s="10">
        <v>34970684.5</v>
      </c>
      <c r="D12" s="10">
        <v>15020195.1</v>
      </c>
      <c r="E12" s="10">
        <f t="shared" si="0"/>
        <v>49990879.600000001</v>
      </c>
      <c r="F12" s="10">
        <v>31185146.690000001</v>
      </c>
      <c r="G12" s="10">
        <v>27032323.850000001</v>
      </c>
      <c r="H12" s="10">
        <f t="shared" si="1"/>
        <v>18805732.91</v>
      </c>
    </row>
    <row r="13" spans="1:8" x14ac:dyDescent="0.2">
      <c r="A13" s="2"/>
      <c r="B13" s="13" t="s">
        <v>138</v>
      </c>
      <c r="C13" s="10">
        <v>739559.2</v>
      </c>
      <c r="D13" s="10">
        <v>3776988.55</v>
      </c>
      <c r="E13" s="10">
        <f t="shared" ref="E13" si="2">C13+D13</f>
        <v>4516547.75</v>
      </c>
      <c r="F13" s="10">
        <v>3339222.15</v>
      </c>
      <c r="G13" s="10">
        <v>2730687.07</v>
      </c>
      <c r="H13" s="10">
        <f t="shared" ref="H13" si="3">E13-F13</f>
        <v>1177325.6000000001</v>
      </c>
    </row>
    <row r="14" spans="1:8" x14ac:dyDescent="0.2">
      <c r="A14" s="2"/>
      <c r="B14" s="13" t="s">
        <v>139</v>
      </c>
      <c r="C14" s="10">
        <v>807059.2</v>
      </c>
      <c r="D14" s="10">
        <v>2055023.86</v>
      </c>
      <c r="E14" s="10">
        <f t="shared" ref="E14" si="4">C14+D14</f>
        <v>2862083.06</v>
      </c>
      <c r="F14" s="10">
        <v>2323260.14</v>
      </c>
      <c r="G14" s="10">
        <v>2320149.7599999998</v>
      </c>
      <c r="H14" s="10">
        <f t="shared" ref="H14" si="5">E14-F14</f>
        <v>538822.91999999993</v>
      </c>
    </row>
    <row r="15" spans="1:8" x14ac:dyDescent="0.2">
      <c r="A15" s="2"/>
      <c r="B15" s="13" t="s">
        <v>140</v>
      </c>
      <c r="C15" s="10">
        <v>2826108.23</v>
      </c>
      <c r="D15" s="10">
        <v>194825.87</v>
      </c>
      <c r="E15" s="10">
        <f t="shared" ref="E15" si="6">C15+D15</f>
        <v>3020934.1</v>
      </c>
      <c r="F15" s="10">
        <v>2677419.5099999998</v>
      </c>
      <c r="G15" s="10">
        <v>2657358.65</v>
      </c>
      <c r="H15" s="10">
        <f t="shared" ref="H15" si="7">E15-F15</f>
        <v>343514.59000000032</v>
      </c>
    </row>
    <row r="16" spans="1:8" x14ac:dyDescent="0.2">
      <c r="A16" s="2"/>
      <c r="B16" s="13" t="s">
        <v>141</v>
      </c>
      <c r="C16" s="10">
        <v>1490782.22</v>
      </c>
      <c r="D16" s="10">
        <v>121192.14</v>
      </c>
      <c r="E16" s="10">
        <f t="shared" ref="E16" si="8">C16+D16</f>
        <v>1611974.3599999999</v>
      </c>
      <c r="F16" s="10">
        <v>1359936.06</v>
      </c>
      <c r="G16" s="10">
        <v>1328313.06</v>
      </c>
      <c r="H16" s="10">
        <f t="shared" ref="H16" si="9">E16-F16</f>
        <v>252038.29999999981</v>
      </c>
    </row>
    <row r="17" spans="1:8" x14ac:dyDescent="0.2">
      <c r="A17" s="2"/>
      <c r="B17" s="13" t="s">
        <v>142</v>
      </c>
      <c r="C17" s="10">
        <v>347753.51</v>
      </c>
      <c r="D17" s="10">
        <v>-11918.91</v>
      </c>
      <c r="E17" s="10">
        <f t="shared" ref="E17" si="10">C17+D17</f>
        <v>335834.60000000003</v>
      </c>
      <c r="F17" s="10">
        <v>332473.12</v>
      </c>
      <c r="G17" s="10">
        <v>332473.12</v>
      </c>
      <c r="H17" s="10">
        <f t="shared" ref="H17" si="11">E17-F17</f>
        <v>3361.4800000000396</v>
      </c>
    </row>
    <row r="18" spans="1:8" x14ac:dyDescent="0.2">
      <c r="A18" s="2"/>
      <c r="B18" s="13" t="s">
        <v>143</v>
      </c>
      <c r="C18" s="10">
        <v>1422309.74</v>
      </c>
      <c r="D18" s="10">
        <v>178766.47</v>
      </c>
      <c r="E18" s="10">
        <f t="shared" ref="E18" si="12">C18+D18</f>
        <v>1601076.21</v>
      </c>
      <c r="F18" s="10">
        <v>1349006.39</v>
      </c>
      <c r="G18" s="10">
        <v>1292133.22</v>
      </c>
      <c r="H18" s="10">
        <f t="shared" ref="H18" si="13">E18-F18</f>
        <v>252069.82000000007</v>
      </c>
    </row>
    <row r="19" spans="1:8" x14ac:dyDescent="0.2">
      <c r="A19" s="2"/>
      <c r="B19" s="13" t="s">
        <v>144</v>
      </c>
      <c r="C19" s="10">
        <v>2285955.09</v>
      </c>
      <c r="D19" s="10">
        <v>-58283.39</v>
      </c>
      <c r="E19" s="10">
        <f t="shared" ref="E19" si="14">C19+D19</f>
        <v>2227671.6999999997</v>
      </c>
      <c r="F19" s="10">
        <v>2183790.35</v>
      </c>
      <c r="G19" s="10">
        <v>2173492.86</v>
      </c>
      <c r="H19" s="10">
        <f t="shared" ref="H19" si="15">E19-F19</f>
        <v>43881.349999999627</v>
      </c>
    </row>
    <row r="20" spans="1:8" x14ac:dyDescent="0.2">
      <c r="A20" s="2"/>
      <c r="B20" s="13" t="s">
        <v>145</v>
      </c>
      <c r="C20" s="10">
        <v>2739577.81</v>
      </c>
      <c r="D20" s="10">
        <v>187173.07</v>
      </c>
      <c r="E20" s="10">
        <f t="shared" ref="E20" si="16">C20+D20</f>
        <v>2926750.88</v>
      </c>
      <c r="F20" s="10">
        <v>2767412.13</v>
      </c>
      <c r="G20" s="10">
        <v>2739678.25</v>
      </c>
      <c r="H20" s="10">
        <f t="shared" ref="H20" si="17">E20-F20</f>
        <v>159338.75</v>
      </c>
    </row>
    <row r="21" spans="1:8" x14ac:dyDescent="0.2">
      <c r="A21" s="2"/>
      <c r="B21" s="13" t="s">
        <v>146</v>
      </c>
      <c r="C21" s="10">
        <v>136271.16</v>
      </c>
      <c r="D21" s="10">
        <v>494.52</v>
      </c>
      <c r="E21" s="10">
        <f t="shared" ref="E21" si="18">C21+D21</f>
        <v>136765.68</v>
      </c>
      <c r="F21" s="10">
        <v>54672.480000000003</v>
      </c>
      <c r="G21" s="10">
        <v>54672.480000000003</v>
      </c>
      <c r="H21" s="10">
        <f t="shared" ref="H21" si="19">E21-F21</f>
        <v>82093.199999999983</v>
      </c>
    </row>
    <row r="22" spans="1:8" x14ac:dyDescent="0.2">
      <c r="A22" s="2"/>
      <c r="B22" s="13" t="s">
        <v>147</v>
      </c>
      <c r="C22" s="10">
        <v>130774.77</v>
      </c>
      <c r="D22" s="10">
        <v>0</v>
      </c>
      <c r="E22" s="10">
        <f t="shared" ref="E22" si="20">C22+D22</f>
        <v>130774.77</v>
      </c>
      <c r="F22" s="10">
        <v>130774.77</v>
      </c>
      <c r="G22" s="10">
        <v>130774.77</v>
      </c>
      <c r="H22" s="10">
        <f t="shared" ref="H22" si="21">E22-F22</f>
        <v>0</v>
      </c>
    </row>
    <row r="23" spans="1:8" x14ac:dyDescent="0.2">
      <c r="A23" s="2"/>
      <c r="B23" s="13" t="s">
        <v>148</v>
      </c>
      <c r="C23" s="10">
        <v>5111737.43</v>
      </c>
      <c r="D23" s="10">
        <v>-209052.52</v>
      </c>
      <c r="E23" s="10">
        <f t="shared" ref="E23" si="22">C23+D23</f>
        <v>4902684.91</v>
      </c>
      <c r="F23" s="10">
        <v>4703993.82</v>
      </c>
      <c r="G23" s="10">
        <v>4689849.0999999996</v>
      </c>
      <c r="H23" s="10">
        <f t="shared" ref="H23" si="23">E23-F23</f>
        <v>198691.08999999985</v>
      </c>
    </row>
    <row r="24" spans="1:8" x14ac:dyDescent="0.2">
      <c r="A24" s="2"/>
      <c r="B24" s="13" t="s">
        <v>149</v>
      </c>
      <c r="C24" s="10">
        <v>204634.35</v>
      </c>
      <c r="D24" s="10">
        <v>0</v>
      </c>
      <c r="E24" s="10">
        <f t="shared" ref="E24" si="24">C24+D24</f>
        <v>204634.35</v>
      </c>
      <c r="F24" s="10">
        <v>204634.35</v>
      </c>
      <c r="G24" s="10">
        <v>204634.35</v>
      </c>
      <c r="H24" s="10">
        <f t="shared" ref="H24" si="25">E24-F24</f>
        <v>0</v>
      </c>
    </row>
    <row r="25" spans="1:8" x14ac:dyDescent="0.2">
      <c r="A25" s="2"/>
      <c r="B25" s="13" t="s">
        <v>150</v>
      </c>
      <c r="C25" s="10">
        <v>8661915.6699999999</v>
      </c>
      <c r="D25" s="10">
        <v>685139.96</v>
      </c>
      <c r="E25" s="10">
        <f t="shared" ref="E25" si="26">C25+D25</f>
        <v>9347055.629999999</v>
      </c>
      <c r="F25" s="10">
        <v>8932803.4900000002</v>
      </c>
      <c r="G25" s="10">
        <v>8932803.4900000002</v>
      </c>
      <c r="H25" s="10">
        <f t="shared" ref="H25" si="27">E25-F25</f>
        <v>414252.13999999873</v>
      </c>
    </row>
    <row r="26" spans="1:8" x14ac:dyDescent="0.2">
      <c r="A26" s="2"/>
      <c r="B26" s="13" t="s">
        <v>151</v>
      </c>
      <c r="C26" s="10">
        <v>2021000</v>
      </c>
      <c r="D26" s="10">
        <v>75353.679999999993</v>
      </c>
      <c r="E26" s="10">
        <f t="shared" ref="E26" si="28">C26+D26</f>
        <v>2096353.68</v>
      </c>
      <c r="F26" s="10">
        <v>2095951.98</v>
      </c>
      <c r="G26" s="10">
        <v>2095951.98</v>
      </c>
      <c r="H26" s="10">
        <f t="shared" ref="H26" si="29">E26-F26</f>
        <v>401.69999999995343</v>
      </c>
    </row>
    <row r="27" spans="1:8" x14ac:dyDescent="0.2">
      <c r="A27" s="2"/>
      <c r="B27" s="13" t="s">
        <v>152</v>
      </c>
      <c r="C27" s="10">
        <v>391117.61</v>
      </c>
      <c r="D27" s="10">
        <v>-18141.330000000002</v>
      </c>
      <c r="E27" s="10">
        <f t="shared" ref="E27" si="30">C27+D27</f>
        <v>372976.27999999997</v>
      </c>
      <c r="F27" s="10">
        <v>362869.28</v>
      </c>
      <c r="G27" s="10">
        <v>362869.28</v>
      </c>
      <c r="H27" s="10">
        <f t="shared" ref="H27" si="31">E27-F27</f>
        <v>10106.999999999942</v>
      </c>
    </row>
    <row r="28" spans="1:8" x14ac:dyDescent="0.2">
      <c r="A28" s="2"/>
      <c r="B28" s="13" t="s">
        <v>153</v>
      </c>
      <c r="C28" s="10">
        <v>374692.61</v>
      </c>
      <c r="D28" s="10">
        <v>-6562.43</v>
      </c>
      <c r="E28" s="10">
        <f t="shared" ref="E28" si="32">C28+D28</f>
        <v>368130.18</v>
      </c>
      <c r="F28" s="10">
        <v>354082.62</v>
      </c>
      <c r="G28" s="10">
        <v>353253.46</v>
      </c>
      <c r="H28" s="10">
        <f t="shared" ref="H28" si="33">E28-F28</f>
        <v>14047.559999999998</v>
      </c>
    </row>
    <row r="29" spans="1:8" x14ac:dyDescent="0.2">
      <c r="A29" s="2"/>
      <c r="B29" s="13" t="s">
        <v>154</v>
      </c>
      <c r="C29" s="10">
        <v>698335.6</v>
      </c>
      <c r="D29" s="10">
        <v>387625.19</v>
      </c>
      <c r="E29" s="10">
        <f t="shared" ref="E29" si="34">C29+D29</f>
        <v>1085960.79</v>
      </c>
      <c r="F29" s="10">
        <v>749510.57</v>
      </c>
      <c r="G29" s="10">
        <v>748859.57</v>
      </c>
      <c r="H29" s="10">
        <f t="shared" ref="H29" si="35">E29-F29</f>
        <v>336450.22000000009</v>
      </c>
    </row>
    <row r="30" spans="1:8" x14ac:dyDescent="0.2">
      <c r="A30" s="2"/>
      <c r="B30" s="13" t="s">
        <v>155</v>
      </c>
      <c r="C30" s="10">
        <v>441645.41</v>
      </c>
      <c r="D30" s="10">
        <v>27864</v>
      </c>
      <c r="E30" s="10">
        <f t="shared" ref="E30" si="36">C30+D30</f>
        <v>469509.41</v>
      </c>
      <c r="F30" s="10">
        <v>442361.38</v>
      </c>
      <c r="G30" s="10">
        <v>438985.97</v>
      </c>
      <c r="H30" s="10">
        <f t="shared" ref="H30" si="37">E30-F30</f>
        <v>27148.02999999997</v>
      </c>
    </row>
    <row r="31" spans="1:8" x14ac:dyDescent="0.2">
      <c r="A31" s="2"/>
      <c r="B31" s="13" t="s">
        <v>164</v>
      </c>
      <c r="C31" s="10">
        <v>441121.27</v>
      </c>
      <c r="D31" s="10">
        <v>36214</v>
      </c>
      <c r="E31" s="10">
        <f t="shared" ref="E31" si="38">C31+D31</f>
        <v>477335.27</v>
      </c>
      <c r="F31" s="10">
        <v>471671.27</v>
      </c>
      <c r="G31" s="10">
        <v>471671.27</v>
      </c>
      <c r="H31" s="10">
        <f t="shared" ref="H31" si="39">E31-F31</f>
        <v>5664</v>
      </c>
    </row>
    <row r="32" spans="1:8" x14ac:dyDescent="0.2">
      <c r="A32" s="2"/>
      <c r="B32" s="13" t="s">
        <v>156</v>
      </c>
      <c r="C32" s="10">
        <v>514746.24</v>
      </c>
      <c r="D32" s="10">
        <v>-24503.37</v>
      </c>
      <c r="E32" s="10">
        <f t="shared" ref="E32" si="40">C32+D32</f>
        <v>490242.87</v>
      </c>
      <c r="F32" s="10">
        <v>376848.91</v>
      </c>
      <c r="G32" s="10">
        <v>373598.41</v>
      </c>
      <c r="H32" s="10">
        <f t="shared" ref="H32" si="41">E32-F32</f>
        <v>113393.96000000002</v>
      </c>
    </row>
    <row r="33" spans="1:8" x14ac:dyDescent="0.2">
      <c r="A33" s="2"/>
      <c r="B33" s="13" t="s">
        <v>157</v>
      </c>
      <c r="C33" s="10">
        <v>514746.24</v>
      </c>
      <c r="D33" s="10">
        <v>10016.89</v>
      </c>
      <c r="E33" s="10">
        <f t="shared" ref="E33" si="42">C33+D33</f>
        <v>524763.13</v>
      </c>
      <c r="F33" s="10">
        <v>510996.63</v>
      </c>
      <c r="G33" s="10">
        <v>510996.63</v>
      </c>
      <c r="H33" s="10">
        <f t="shared" ref="H33" si="43">E33-F33</f>
        <v>13766.5</v>
      </c>
    </row>
    <row r="34" spans="1:8" x14ac:dyDescent="0.2">
      <c r="A34" s="2"/>
      <c r="B34" s="13" t="s">
        <v>158</v>
      </c>
      <c r="C34" s="10">
        <v>6092971.3499999996</v>
      </c>
      <c r="D34" s="10">
        <v>695629</v>
      </c>
      <c r="E34" s="10">
        <f t="shared" ref="E34" si="44">C34+D34</f>
        <v>6788600.3499999996</v>
      </c>
      <c r="F34" s="10">
        <v>6788600.3200000003</v>
      </c>
      <c r="G34" s="10">
        <v>6788600.3200000003</v>
      </c>
      <c r="H34" s="10">
        <f t="shared" ref="H34" si="45">E34-F34</f>
        <v>2.9999999329447746E-2</v>
      </c>
    </row>
    <row r="35" spans="1:8" x14ac:dyDescent="0.2">
      <c r="A35" s="2"/>
      <c r="B35" s="13" t="s">
        <v>159</v>
      </c>
      <c r="C35" s="10">
        <v>1788786.2</v>
      </c>
      <c r="D35" s="10">
        <v>708860</v>
      </c>
      <c r="E35" s="10">
        <f t="shared" ref="E35" si="46">C35+D35</f>
        <v>2497646.2000000002</v>
      </c>
      <c r="F35" s="10">
        <v>2480404.33</v>
      </c>
      <c r="G35" s="10">
        <v>2480404.33</v>
      </c>
      <c r="H35" s="10">
        <f t="shared" ref="H35" si="47">E35-F35</f>
        <v>17241.870000000112</v>
      </c>
    </row>
    <row r="36" spans="1:8" x14ac:dyDescent="0.2">
      <c r="A36" s="2"/>
      <c r="B36" s="13"/>
      <c r="C36" s="10"/>
      <c r="D36" s="10"/>
      <c r="E36" s="10"/>
      <c r="F36" s="10"/>
      <c r="G36" s="10"/>
      <c r="H36" s="10"/>
    </row>
    <row r="37" spans="1:8" x14ac:dyDescent="0.2">
      <c r="A37" s="15"/>
      <c r="B37" s="28" t="s">
        <v>51</v>
      </c>
      <c r="C37" s="35">
        <f t="shared" ref="C37:H37" si="48">SUM(C6:C36)</f>
        <v>94908049.999999955</v>
      </c>
      <c r="D37" s="35">
        <f t="shared" si="48"/>
        <v>35044707.240000002</v>
      </c>
      <c r="E37" s="35">
        <f t="shared" si="48"/>
        <v>129952757.23999998</v>
      </c>
      <c r="F37" s="35">
        <f t="shared" si="48"/>
        <v>103392107.06999998</v>
      </c>
      <c r="G37" s="35">
        <f t="shared" si="48"/>
        <v>98427314.35999994</v>
      </c>
      <c r="H37" s="35">
        <f t="shared" si="48"/>
        <v>26560650.169999998</v>
      </c>
    </row>
    <row r="38" spans="1:8" x14ac:dyDescent="0.2">
      <c r="F38" s="36"/>
    </row>
    <row r="40" spans="1:8" ht="45" customHeight="1" x14ac:dyDescent="0.2">
      <c r="A40" s="37" t="s">
        <v>161</v>
      </c>
      <c r="B40" s="38"/>
      <c r="C40" s="38"/>
      <c r="D40" s="38"/>
      <c r="E40" s="38"/>
      <c r="F40" s="38"/>
      <c r="G40" s="38"/>
      <c r="H40" s="39"/>
    </row>
    <row r="41" spans="1:8" x14ac:dyDescent="0.2">
      <c r="A41" s="42" t="s">
        <v>52</v>
      </c>
      <c r="B41" s="43"/>
      <c r="C41" s="37" t="s">
        <v>58</v>
      </c>
      <c r="D41" s="38"/>
      <c r="E41" s="38"/>
      <c r="F41" s="38"/>
      <c r="G41" s="39"/>
      <c r="H41" s="40" t="s">
        <v>57</v>
      </c>
    </row>
    <row r="42" spans="1:8" ht="22.5" x14ac:dyDescent="0.2">
      <c r="A42" s="44"/>
      <c r="B42" s="45"/>
      <c r="C42" s="6" t="s">
        <v>53</v>
      </c>
      <c r="D42" s="6" t="s">
        <v>123</v>
      </c>
      <c r="E42" s="6" t="s">
        <v>54</v>
      </c>
      <c r="F42" s="6" t="s">
        <v>55</v>
      </c>
      <c r="G42" s="6" t="s">
        <v>56</v>
      </c>
      <c r="H42" s="41"/>
    </row>
    <row r="43" spans="1:8" x14ac:dyDescent="0.2">
      <c r="A43" s="46"/>
      <c r="B43" s="47"/>
      <c r="C43" s="7">
        <v>1</v>
      </c>
      <c r="D43" s="7">
        <v>2</v>
      </c>
      <c r="E43" s="7" t="s">
        <v>124</v>
      </c>
      <c r="F43" s="7">
        <v>4</v>
      </c>
      <c r="G43" s="7">
        <v>5</v>
      </c>
      <c r="H43" s="7" t="s">
        <v>125</v>
      </c>
    </row>
    <row r="44" spans="1:8" x14ac:dyDescent="0.2">
      <c r="A44" s="2"/>
      <c r="B44" s="1" t="s">
        <v>8</v>
      </c>
      <c r="C44" s="10">
        <v>0</v>
      </c>
      <c r="D44" s="10">
        <v>0</v>
      </c>
      <c r="E44" s="10">
        <f>C44+D44</f>
        <v>0</v>
      </c>
      <c r="F44" s="10">
        <v>0</v>
      </c>
      <c r="G44" s="10">
        <v>0</v>
      </c>
      <c r="H44" s="10">
        <f>E44-F44</f>
        <v>0</v>
      </c>
    </row>
    <row r="45" spans="1:8" x14ac:dyDescent="0.2">
      <c r="A45" s="2"/>
      <c r="B45" s="1" t="s">
        <v>9</v>
      </c>
      <c r="C45" s="10">
        <v>0</v>
      </c>
      <c r="D45" s="10">
        <v>0</v>
      </c>
      <c r="E45" s="10">
        <f t="shared" ref="E45:E47" si="49">C45+D45</f>
        <v>0</v>
      </c>
      <c r="F45" s="10">
        <v>0</v>
      </c>
      <c r="G45" s="10">
        <v>0</v>
      </c>
      <c r="H45" s="10">
        <f t="shared" ref="H45:H47" si="50">E45-F45</f>
        <v>0</v>
      </c>
    </row>
    <row r="46" spans="1:8" x14ac:dyDescent="0.2">
      <c r="A46" s="2"/>
      <c r="B46" s="1" t="s">
        <v>10</v>
      </c>
      <c r="C46" s="10">
        <v>0</v>
      </c>
      <c r="D46" s="10">
        <v>0</v>
      </c>
      <c r="E46" s="10">
        <f t="shared" si="49"/>
        <v>0</v>
      </c>
      <c r="F46" s="10">
        <v>0</v>
      </c>
      <c r="G46" s="10">
        <v>0</v>
      </c>
      <c r="H46" s="10">
        <f t="shared" si="50"/>
        <v>0</v>
      </c>
    </row>
    <row r="47" spans="1:8" x14ac:dyDescent="0.2">
      <c r="A47" s="2"/>
      <c r="B47" s="1" t="s">
        <v>127</v>
      </c>
      <c r="C47" s="10">
        <v>0</v>
      </c>
      <c r="D47" s="10">
        <v>0</v>
      </c>
      <c r="E47" s="10">
        <f t="shared" si="49"/>
        <v>0</v>
      </c>
      <c r="F47" s="10">
        <v>0</v>
      </c>
      <c r="G47" s="10">
        <v>0</v>
      </c>
      <c r="H47" s="10">
        <f t="shared" si="50"/>
        <v>0</v>
      </c>
    </row>
    <row r="48" spans="1:8" x14ac:dyDescent="0.2">
      <c r="A48" s="15"/>
      <c r="B48" s="28" t="s">
        <v>51</v>
      </c>
      <c r="C48" s="35">
        <f t="shared" ref="C48:H48" si="51">SUM(C44:C47)</f>
        <v>0</v>
      </c>
      <c r="D48" s="35">
        <f t="shared" si="51"/>
        <v>0</v>
      </c>
      <c r="E48" s="35">
        <f t="shared" si="51"/>
        <v>0</v>
      </c>
      <c r="F48" s="35">
        <f t="shared" si="51"/>
        <v>0</v>
      </c>
      <c r="G48" s="35">
        <f t="shared" si="51"/>
        <v>0</v>
      </c>
      <c r="H48" s="35">
        <f t="shared" si="51"/>
        <v>0</v>
      </c>
    </row>
    <row r="51" spans="1:8" ht="45" customHeight="1" x14ac:dyDescent="0.2">
      <c r="A51" s="37" t="s">
        <v>162</v>
      </c>
      <c r="B51" s="38"/>
      <c r="C51" s="38"/>
      <c r="D51" s="38"/>
      <c r="E51" s="38"/>
      <c r="F51" s="38"/>
      <c r="G51" s="38"/>
      <c r="H51" s="39"/>
    </row>
    <row r="52" spans="1:8" x14ac:dyDescent="0.2">
      <c r="A52" s="42" t="s">
        <v>52</v>
      </c>
      <c r="B52" s="43"/>
      <c r="C52" s="37" t="s">
        <v>58</v>
      </c>
      <c r="D52" s="38"/>
      <c r="E52" s="38"/>
      <c r="F52" s="38"/>
      <c r="G52" s="39"/>
      <c r="H52" s="40" t="s">
        <v>57</v>
      </c>
    </row>
    <row r="53" spans="1:8" ht="22.5" x14ac:dyDescent="0.2">
      <c r="A53" s="44"/>
      <c r="B53" s="45"/>
      <c r="C53" s="6" t="s">
        <v>53</v>
      </c>
      <c r="D53" s="6" t="s">
        <v>123</v>
      </c>
      <c r="E53" s="6" t="s">
        <v>54</v>
      </c>
      <c r="F53" s="6" t="s">
        <v>55</v>
      </c>
      <c r="G53" s="6" t="s">
        <v>56</v>
      </c>
      <c r="H53" s="41"/>
    </row>
    <row r="54" spans="1:8" x14ac:dyDescent="0.2">
      <c r="A54" s="46"/>
      <c r="B54" s="47"/>
      <c r="C54" s="7">
        <v>1</v>
      </c>
      <c r="D54" s="7">
        <v>2</v>
      </c>
      <c r="E54" s="7" t="s">
        <v>124</v>
      </c>
      <c r="F54" s="7">
        <v>4</v>
      </c>
      <c r="G54" s="7">
        <v>5</v>
      </c>
      <c r="H54" s="7" t="s">
        <v>125</v>
      </c>
    </row>
    <row r="55" spans="1:8" x14ac:dyDescent="0.2">
      <c r="A55" s="2"/>
      <c r="B55" s="17" t="s">
        <v>12</v>
      </c>
      <c r="C55" s="10">
        <v>0</v>
      </c>
      <c r="D55" s="10">
        <v>0</v>
      </c>
      <c r="E55" s="10">
        <f t="shared" ref="E55:E61" si="52">C55+D55</f>
        <v>0</v>
      </c>
      <c r="F55" s="10">
        <v>0</v>
      </c>
      <c r="G55" s="10">
        <v>0</v>
      </c>
      <c r="H55" s="10">
        <f t="shared" ref="H55:H61" si="53">E55-F55</f>
        <v>0</v>
      </c>
    </row>
    <row r="56" spans="1:8" x14ac:dyDescent="0.2">
      <c r="A56" s="2"/>
      <c r="B56" s="17" t="s">
        <v>11</v>
      </c>
      <c r="C56" s="10">
        <v>0</v>
      </c>
      <c r="D56" s="10">
        <v>0</v>
      </c>
      <c r="E56" s="10">
        <f t="shared" si="52"/>
        <v>0</v>
      </c>
      <c r="F56" s="10">
        <v>0</v>
      </c>
      <c r="G56" s="10">
        <v>0</v>
      </c>
      <c r="H56" s="10">
        <f t="shared" si="53"/>
        <v>0</v>
      </c>
    </row>
    <row r="57" spans="1:8" x14ac:dyDescent="0.2">
      <c r="A57" s="2"/>
      <c r="B57" s="17" t="s">
        <v>13</v>
      </c>
      <c r="C57" s="10">
        <v>0</v>
      </c>
      <c r="D57" s="10">
        <v>0</v>
      </c>
      <c r="E57" s="10">
        <f t="shared" si="52"/>
        <v>0</v>
      </c>
      <c r="F57" s="10">
        <v>0</v>
      </c>
      <c r="G57" s="10">
        <v>0</v>
      </c>
      <c r="H57" s="10">
        <f t="shared" si="53"/>
        <v>0</v>
      </c>
    </row>
    <row r="58" spans="1:8" x14ac:dyDescent="0.2">
      <c r="A58" s="2"/>
      <c r="B58" s="17" t="s">
        <v>25</v>
      </c>
      <c r="C58" s="10">
        <v>0</v>
      </c>
      <c r="D58" s="10">
        <v>0</v>
      </c>
      <c r="E58" s="10">
        <f t="shared" si="52"/>
        <v>0</v>
      </c>
      <c r="F58" s="10">
        <v>0</v>
      </c>
      <c r="G58" s="10">
        <v>0</v>
      </c>
      <c r="H58" s="10">
        <f t="shared" si="53"/>
        <v>0</v>
      </c>
    </row>
    <row r="59" spans="1:8" ht="11.25" customHeight="1" x14ac:dyDescent="0.2">
      <c r="A59" s="2"/>
      <c r="B59" s="17" t="s">
        <v>26</v>
      </c>
      <c r="C59" s="10">
        <v>0</v>
      </c>
      <c r="D59" s="10">
        <v>0</v>
      </c>
      <c r="E59" s="10">
        <f t="shared" si="52"/>
        <v>0</v>
      </c>
      <c r="F59" s="10">
        <v>0</v>
      </c>
      <c r="G59" s="10">
        <v>0</v>
      </c>
      <c r="H59" s="10">
        <f t="shared" si="53"/>
        <v>0</v>
      </c>
    </row>
    <row r="60" spans="1:8" x14ac:dyDescent="0.2">
      <c r="A60" s="2"/>
      <c r="B60" s="17" t="s">
        <v>33</v>
      </c>
      <c r="C60" s="10">
        <v>0</v>
      </c>
      <c r="D60" s="10">
        <v>0</v>
      </c>
      <c r="E60" s="10">
        <f t="shared" si="52"/>
        <v>0</v>
      </c>
      <c r="F60" s="10">
        <v>0</v>
      </c>
      <c r="G60" s="10">
        <v>0</v>
      </c>
      <c r="H60" s="10">
        <f t="shared" si="53"/>
        <v>0</v>
      </c>
    </row>
    <row r="61" spans="1:8" x14ac:dyDescent="0.2">
      <c r="A61" s="2"/>
      <c r="B61" s="17" t="s">
        <v>14</v>
      </c>
      <c r="C61" s="10">
        <v>0</v>
      </c>
      <c r="D61" s="10">
        <v>0</v>
      </c>
      <c r="E61" s="10">
        <f t="shared" si="52"/>
        <v>0</v>
      </c>
      <c r="F61" s="10">
        <v>0</v>
      </c>
      <c r="G61" s="10">
        <v>0</v>
      </c>
      <c r="H61" s="10">
        <f t="shared" si="53"/>
        <v>0</v>
      </c>
    </row>
    <row r="62" spans="1:8" x14ac:dyDescent="0.2">
      <c r="A62" s="15"/>
      <c r="B62" s="28" t="s">
        <v>51</v>
      </c>
      <c r="C62" s="35">
        <f t="shared" ref="C62:H62" si="54">SUM(C55:C61)</f>
        <v>0</v>
      </c>
      <c r="D62" s="35">
        <f t="shared" si="54"/>
        <v>0</v>
      </c>
      <c r="E62" s="35">
        <f t="shared" si="54"/>
        <v>0</v>
      </c>
      <c r="F62" s="35">
        <f t="shared" si="54"/>
        <v>0</v>
      </c>
      <c r="G62" s="35">
        <f t="shared" si="54"/>
        <v>0</v>
      </c>
      <c r="H62" s="35">
        <f t="shared" si="54"/>
        <v>0</v>
      </c>
    </row>
    <row r="64" spans="1:8" x14ac:dyDescent="0.2">
      <c r="A64" s="1" t="s">
        <v>126</v>
      </c>
    </row>
  </sheetData>
  <sheetProtection formatCells="0" formatColumns="0" formatRows="0" insertRows="0" deleteRows="0" autoFilter="0"/>
  <mergeCells count="12">
    <mergeCell ref="A1:H1"/>
    <mergeCell ref="A2:B4"/>
    <mergeCell ref="A40:H40"/>
    <mergeCell ref="A41:B43"/>
    <mergeCell ref="C2:G2"/>
    <mergeCell ref="H2:H3"/>
    <mergeCell ref="A51:H51"/>
    <mergeCell ref="A52:B54"/>
    <mergeCell ref="C52:G52"/>
    <mergeCell ref="H52:H53"/>
    <mergeCell ref="C41:G41"/>
    <mergeCell ref="H41:H4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workbookViewId="0">
      <selection activeCell="F15" sqref="F15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37" t="s">
        <v>163</v>
      </c>
      <c r="B1" s="38"/>
      <c r="C1" s="38"/>
      <c r="D1" s="38"/>
      <c r="E1" s="38"/>
      <c r="F1" s="38"/>
      <c r="G1" s="38"/>
      <c r="H1" s="39"/>
    </row>
    <row r="2" spans="1:8" x14ac:dyDescent="0.2">
      <c r="A2" s="42" t="s">
        <v>52</v>
      </c>
      <c r="B2" s="43"/>
      <c r="C2" s="37" t="s">
        <v>58</v>
      </c>
      <c r="D2" s="38"/>
      <c r="E2" s="38"/>
      <c r="F2" s="38"/>
      <c r="G2" s="39"/>
      <c r="H2" s="40" t="s">
        <v>57</v>
      </c>
    </row>
    <row r="3" spans="1:8" ht="24.95" customHeight="1" x14ac:dyDescent="0.2">
      <c r="A3" s="44"/>
      <c r="B3" s="45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1"/>
    </row>
    <row r="4" spans="1:8" x14ac:dyDescent="0.2">
      <c r="A4" s="46"/>
      <c r="B4" s="47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1" t="s">
        <v>15</v>
      </c>
      <c r="B5" s="20"/>
      <c r="C5" s="32">
        <f t="shared" ref="C5:H5" si="0">SUM(C6:C13)</f>
        <v>32967241.710000001</v>
      </c>
      <c r="D5" s="32">
        <f t="shared" si="0"/>
        <v>10415177.27</v>
      </c>
      <c r="E5" s="32">
        <f t="shared" si="0"/>
        <v>43382418.980000004</v>
      </c>
      <c r="F5" s="32">
        <f t="shared" si="0"/>
        <v>40737153.189999998</v>
      </c>
      <c r="G5" s="32">
        <f t="shared" si="0"/>
        <v>40648794.800000004</v>
      </c>
      <c r="H5" s="32">
        <f t="shared" si="0"/>
        <v>2645265.790000001</v>
      </c>
    </row>
    <row r="6" spans="1:8" x14ac:dyDescent="0.2">
      <c r="A6" s="19"/>
      <c r="B6" s="22" t="s">
        <v>41</v>
      </c>
      <c r="C6" s="10">
        <v>0</v>
      </c>
      <c r="D6" s="10">
        <v>0</v>
      </c>
      <c r="E6" s="10">
        <f>C6+D6</f>
        <v>0</v>
      </c>
      <c r="F6" s="10">
        <v>0</v>
      </c>
      <c r="G6" s="10">
        <v>0</v>
      </c>
      <c r="H6" s="10">
        <f>E6-F6</f>
        <v>0</v>
      </c>
    </row>
    <row r="7" spans="1:8" x14ac:dyDescent="0.2">
      <c r="A7" s="19"/>
      <c r="B7" s="22" t="s">
        <v>16</v>
      </c>
      <c r="C7" s="10">
        <v>0</v>
      </c>
      <c r="D7" s="10">
        <v>0</v>
      </c>
      <c r="E7" s="10">
        <f t="shared" ref="E7:E13" si="1">C7+D7</f>
        <v>0</v>
      </c>
      <c r="F7" s="10">
        <v>0</v>
      </c>
      <c r="G7" s="10">
        <v>0</v>
      </c>
      <c r="H7" s="10">
        <f t="shared" ref="H7:H13" si="2">E7-F7</f>
        <v>0</v>
      </c>
    </row>
    <row r="8" spans="1:8" x14ac:dyDescent="0.2">
      <c r="A8" s="19"/>
      <c r="B8" s="22" t="s">
        <v>128</v>
      </c>
      <c r="C8" s="10">
        <v>17272871.050000001</v>
      </c>
      <c r="D8" s="10">
        <v>8503483.2899999991</v>
      </c>
      <c r="E8" s="10">
        <f t="shared" si="1"/>
        <v>25776354.34</v>
      </c>
      <c r="F8" s="10">
        <v>24038667.899999999</v>
      </c>
      <c r="G8" s="10">
        <v>24007182.68</v>
      </c>
      <c r="H8" s="10">
        <f t="shared" si="2"/>
        <v>1737686.4400000013</v>
      </c>
    </row>
    <row r="9" spans="1:8" x14ac:dyDescent="0.2">
      <c r="A9" s="19"/>
      <c r="B9" s="22" t="s">
        <v>3</v>
      </c>
      <c r="C9" s="10">
        <v>0</v>
      </c>
      <c r="D9" s="10">
        <v>0</v>
      </c>
      <c r="E9" s="10">
        <f t="shared" si="1"/>
        <v>0</v>
      </c>
      <c r="F9" s="10">
        <v>0</v>
      </c>
      <c r="G9" s="10">
        <v>0</v>
      </c>
      <c r="H9" s="10">
        <f t="shared" si="2"/>
        <v>0</v>
      </c>
    </row>
    <row r="10" spans="1:8" x14ac:dyDescent="0.2">
      <c r="A10" s="19"/>
      <c r="B10" s="22" t="s">
        <v>22</v>
      </c>
      <c r="C10" s="10">
        <v>2863164.88</v>
      </c>
      <c r="D10" s="10">
        <v>984352.78</v>
      </c>
      <c r="E10" s="10">
        <f t="shared" si="1"/>
        <v>3847517.66</v>
      </c>
      <c r="F10" s="10">
        <v>3653838.38</v>
      </c>
      <c r="G10" s="10">
        <v>3653838.38</v>
      </c>
      <c r="H10" s="10">
        <f t="shared" si="2"/>
        <v>193679.28000000026</v>
      </c>
    </row>
    <row r="11" spans="1:8" x14ac:dyDescent="0.2">
      <c r="A11" s="19"/>
      <c r="B11" s="22" t="s">
        <v>17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0</v>
      </c>
      <c r="H11" s="10">
        <f t="shared" si="2"/>
        <v>0</v>
      </c>
    </row>
    <row r="12" spans="1:8" x14ac:dyDescent="0.2">
      <c r="A12" s="19"/>
      <c r="B12" s="22" t="s">
        <v>42</v>
      </c>
      <c r="C12" s="10">
        <v>11061142.529999999</v>
      </c>
      <c r="D12" s="10">
        <v>760493.64</v>
      </c>
      <c r="E12" s="10">
        <f t="shared" si="1"/>
        <v>11821636.17</v>
      </c>
      <c r="F12" s="10">
        <v>11363167.4</v>
      </c>
      <c r="G12" s="10">
        <v>11363167.4</v>
      </c>
      <c r="H12" s="10">
        <f t="shared" si="2"/>
        <v>458468.76999999955</v>
      </c>
    </row>
    <row r="13" spans="1:8" x14ac:dyDescent="0.2">
      <c r="A13" s="19"/>
      <c r="B13" s="22" t="s">
        <v>18</v>
      </c>
      <c r="C13" s="10">
        <v>1770063.25</v>
      </c>
      <c r="D13" s="10">
        <v>166847.56</v>
      </c>
      <c r="E13" s="10">
        <f t="shared" si="1"/>
        <v>1936910.81</v>
      </c>
      <c r="F13" s="10">
        <v>1681479.51</v>
      </c>
      <c r="G13" s="10">
        <v>1624606.34</v>
      </c>
      <c r="H13" s="10">
        <f t="shared" si="2"/>
        <v>255431.30000000005</v>
      </c>
    </row>
    <row r="14" spans="1:8" x14ac:dyDescent="0.2">
      <c r="A14" s="21" t="s">
        <v>19</v>
      </c>
      <c r="B14" s="23"/>
      <c r="C14" s="32">
        <f t="shared" ref="C14:H14" si="3">SUM(C15:C21)</f>
        <v>59619599.609999999</v>
      </c>
      <c r="D14" s="32">
        <f t="shared" si="3"/>
        <v>21174941.040000003</v>
      </c>
      <c r="E14" s="32">
        <f t="shared" si="3"/>
        <v>80794540.649999991</v>
      </c>
      <c r="F14" s="32">
        <f t="shared" si="3"/>
        <v>58269402.739999987</v>
      </c>
      <c r="G14" s="32">
        <f t="shared" si="3"/>
        <v>53397558.959999993</v>
      </c>
      <c r="H14" s="32">
        <f t="shared" si="3"/>
        <v>22525137.909999996</v>
      </c>
    </row>
    <row r="15" spans="1:8" x14ac:dyDescent="0.2">
      <c r="A15" s="19"/>
      <c r="B15" s="22" t="s">
        <v>43</v>
      </c>
      <c r="C15" s="10">
        <v>50000</v>
      </c>
      <c r="D15" s="10">
        <v>1565647.97</v>
      </c>
      <c r="E15" s="10">
        <f>C15+D15</f>
        <v>1615647.97</v>
      </c>
      <c r="F15" s="10">
        <v>1540509.91</v>
      </c>
      <c r="G15" s="10">
        <v>1540509.91</v>
      </c>
      <c r="H15" s="10">
        <f t="shared" ref="H15:H21" si="4">E15-F15</f>
        <v>75138.060000000056</v>
      </c>
    </row>
    <row r="16" spans="1:8" x14ac:dyDescent="0.2">
      <c r="A16" s="19"/>
      <c r="B16" s="22" t="s">
        <v>27</v>
      </c>
      <c r="C16" s="10">
        <v>46114559.960000001</v>
      </c>
      <c r="D16" s="10">
        <v>18565208.390000001</v>
      </c>
      <c r="E16" s="10">
        <f t="shared" ref="E16:E21" si="5">C16+D16</f>
        <v>64679768.350000001</v>
      </c>
      <c r="F16" s="10">
        <v>42959699.399999999</v>
      </c>
      <c r="G16" s="10">
        <v>38239633</v>
      </c>
      <c r="H16" s="10">
        <f t="shared" si="4"/>
        <v>21720068.950000003</v>
      </c>
    </row>
    <row r="17" spans="1:8" x14ac:dyDescent="0.2">
      <c r="A17" s="19"/>
      <c r="B17" s="22" t="s">
        <v>20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4"/>
        <v>0</v>
      </c>
    </row>
    <row r="18" spans="1:8" x14ac:dyDescent="0.2">
      <c r="A18" s="19"/>
      <c r="B18" s="22" t="s">
        <v>44</v>
      </c>
      <c r="C18" s="10">
        <v>3229568.42</v>
      </c>
      <c r="D18" s="10">
        <v>468377.8</v>
      </c>
      <c r="E18" s="10">
        <f t="shared" si="5"/>
        <v>3697946.2199999997</v>
      </c>
      <c r="F18" s="10">
        <v>3436177.87</v>
      </c>
      <c r="G18" s="10">
        <v>3311087.26</v>
      </c>
      <c r="H18" s="10">
        <f t="shared" si="4"/>
        <v>261768.34999999963</v>
      </c>
    </row>
    <row r="19" spans="1:8" x14ac:dyDescent="0.2">
      <c r="A19" s="19"/>
      <c r="B19" s="22" t="s">
        <v>45</v>
      </c>
      <c r="C19" s="10">
        <v>2826108.23</v>
      </c>
      <c r="D19" s="10">
        <v>194825.87</v>
      </c>
      <c r="E19" s="10">
        <f t="shared" si="5"/>
        <v>3020934.1</v>
      </c>
      <c r="F19" s="10">
        <v>2677419.5099999998</v>
      </c>
      <c r="G19" s="10">
        <v>2657358.65</v>
      </c>
      <c r="H19" s="10">
        <f t="shared" si="4"/>
        <v>343514.59000000032</v>
      </c>
    </row>
    <row r="20" spans="1:8" x14ac:dyDescent="0.2">
      <c r="A20" s="19"/>
      <c r="B20" s="22" t="s">
        <v>46</v>
      </c>
      <c r="C20" s="10">
        <v>6092971.3499999996</v>
      </c>
      <c r="D20" s="10">
        <v>695629</v>
      </c>
      <c r="E20" s="10">
        <f t="shared" si="5"/>
        <v>6788600.3499999996</v>
      </c>
      <c r="F20" s="10">
        <v>6788600.3200000003</v>
      </c>
      <c r="G20" s="10">
        <v>6788600.3200000003</v>
      </c>
      <c r="H20" s="10">
        <f t="shared" si="4"/>
        <v>2.9999999329447746E-2</v>
      </c>
    </row>
    <row r="21" spans="1:8" x14ac:dyDescent="0.2">
      <c r="A21" s="19"/>
      <c r="B21" s="22" t="s">
        <v>4</v>
      </c>
      <c r="C21" s="10">
        <v>1306391.6499999999</v>
      </c>
      <c r="D21" s="10">
        <v>-314747.99</v>
      </c>
      <c r="E21" s="10">
        <f t="shared" si="5"/>
        <v>991643.65999999992</v>
      </c>
      <c r="F21" s="10">
        <v>866995.73</v>
      </c>
      <c r="G21" s="10">
        <v>860369.82</v>
      </c>
      <c r="H21" s="10">
        <f t="shared" si="4"/>
        <v>124647.92999999993</v>
      </c>
    </row>
    <row r="22" spans="1:8" x14ac:dyDescent="0.2">
      <c r="A22" s="21" t="s">
        <v>47</v>
      </c>
      <c r="B22" s="23"/>
      <c r="C22" s="32">
        <f t="shared" ref="C22:H22" si="6">SUM(C23:C31)</f>
        <v>2321208.6799999997</v>
      </c>
      <c r="D22" s="32">
        <f t="shared" si="6"/>
        <v>3454588.93</v>
      </c>
      <c r="E22" s="32">
        <f t="shared" si="6"/>
        <v>5775797.6099999994</v>
      </c>
      <c r="F22" s="32">
        <f t="shared" si="6"/>
        <v>4385551.1399999997</v>
      </c>
      <c r="G22" s="32">
        <f t="shared" si="6"/>
        <v>4380960.5999999996</v>
      </c>
      <c r="H22" s="32">
        <f t="shared" si="6"/>
        <v>1390246.4700000002</v>
      </c>
    </row>
    <row r="23" spans="1:8" x14ac:dyDescent="0.2">
      <c r="A23" s="19"/>
      <c r="B23" s="22" t="s">
        <v>28</v>
      </c>
      <c r="C23" s="10">
        <v>1073028.21</v>
      </c>
      <c r="D23" s="10">
        <v>416417.76</v>
      </c>
      <c r="E23" s="10">
        <f>C23+D23</f>
        <v>1489445.97</v>
      </c>
      <c r="F23" s="10">
        <v>1123054.1299999999</v>
      </c>
      <c r="G23" s="10">
        <v>1121573.97</v>
      </c>
      <c r="H23" s="10">
        <f t="shared" ref="H23:H31" si="7">E23-F23</f>
        <v>366391.84000000008</v>
      </c>
    </row>
    <row r="24" spans="1:8" x14ac:dyDescent="0.2">
      <c r="A24" s="19"/>
      <c r="B24" s="22" t="s">
        <v>23</v>
      </c>
      <c r="C24" s="10">
        <v>807059.2</v>
      </c>
      <c r="D24" s="10">
        <v>1683823.86</v>
      </c>
      <c r="E24" s="10">
        <f t="shared" ref="E24:E31" si="8">C24+D24</f>
        <v>2490883.06</v>
      </c>
      <c r="F24" s="10">
        <v>1952060.14</v>
      </c>
      <c r="G24" s="10">
        <v>1948949.76</v>
      </c>
      <c r="H24" s="10">
        <f t="shared" si="7"/>
        <v>538822.92000000016</v>
      </c>
    </row>
    <row r="25" spans="1:8" x14ac:dyDescent="0.2">
      <c r="A25" s="19"/>
      <c r="B25" s="22" t="s">
        <v>29</v>
      </c>
      <c r="C25" s="10">
        <v>0</v>
      </c>
      <c r="D25" s="10">
        <v>946933.31</v>
      </c>
      <c r="E25" s="10">
        <f t="shared" si="8"/>
        <v>946933.31</v>
      </c>
      <c r="F25" s="10">
        <v>467565.6</v>
      </c>
      <c r="G25" s="10">
        <v>467565.6</v>
      </c>
      <c r="H25" s="10">
        <f t="shared" si="7"/>
        <v>479367.71000000008</v>
      </c>
    </row>
    <row r="26" spans="1:8" x14ac:dyDescent="0.2">
      <c r="A26" s="19"/>
      <c r="B26" s="22" t="s">
        <v>48</v>
      </c>
      <c r="C26" s="10">
        <v>0</v>
      </c>
      <c r="D26" s="10">
        <v>0</v>
      </c>
      <c r="E26" s="10">
        <f t="shared" si="8"/>
        <v>0</v>
      </c>
      <c r="F26" s="10">
        <v>0</v>
      </c>
      <c r="G26" s="10">
        <v>0</v>
      </c>
      <c r="H26" s="10">
        <f t="shared" si="7"/>
        <v>0</v>
      </c>
    </row>
    <row r="27" spans="1:8" x14ac:dyDescent="0.2">
      <c r="A27" s="19"/>
      <c r="B27" s="22" t="s">
        <v>21</v>
      </c>
      <c r="C27" s="10">
        <v>0</v>
      </c>
      <c r="D27" s="10">
        <v>371200</v>
      </c>
      <c r="E27" s="10">
        <f t="shared" si="8"/>
        <v>371200</v>
      </c>
      <c r="F27" s="10">
        <v>371200</v>
      </c>
      <c r="G27" s="10">
        <v>371200</v>
      </c>
      <c r="H27" s="10">
        <f t="shared" si="7"/>
        <v>0</v>
      </c>
    </row>
    <row r="28" spans="1:8" x14ac:dyDescent="0.2">
      <c r="A28" s="19"/>
      <c r="B28" s="22" t="s">
        <v>5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19"/>
      <c r="B29" s="22" t="s">
        <v>6</v>
      </c>
      <c r="C29" s="10">
        <v>441121.27</v>
      </c>
      <c r="D29" s="10">
        <v>36214</v>
      </c>
      <c r="E29" s="10">
        <f t="shared" si="8"/>
        <v>477335.27</v>
      </c>
      <c r="F29" s="10">
        <v>471671.27</v>
      </c>
      <c r="G29" s="10">
        <v>471671.27</v>
      </c>
      <c r="H29" s="10">
        <f t="shared" si="7"/>
        <v>5664</v>
      </c>
    </row>
    <row r="30" spans="1:8" x14ac:dyDescent="0.2">
      <c r="A30" s="19"/>
      <c r="B30" s="22" t="s">
        <v>49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19"/>
      <c r="B31" s="22" t="s">
        <v>30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21" t="s">
        <v>31</v>
      </c>
      <c r="B32" s="23"/>
      <c r="C32" s="32">
        <f t="shared" ref="C32:H32" si="9">SUM(C33:C36)</f>
        <v>0</v>
      </c>
      <c r="D32" s="32">
        <f t="shared" si="9"/>
        <v>0</v>
      </c>
      <c r="E32" s="32">
        <f t="shared" si="9"/>
        <v>0</v>
      </c>
      <c r="F32" s="32">
        <f t="shared" si="9"/>
        <v>0</v>
      </c>
      <c r="G32" s="32">
        <f t="shared" si="9"/>
        <v>0</v>
      </c>
      <c r="H32" s="32">
        <f t="shared" si="9"/>
        <v>0</v>
      </c>
    </row>
    <row r="33" spans="1:8" x14ac:dyDescent="0.2">
      <c r="A33" s="19"/>
      <c r="B33" s="22" t="s">
        <v>50</v>
      </c>
      <c r="C33" s="10">
        <v>0</v>
      </c>
      <c r="D33" s="10">
        <v>0</v>
      </c>
      <c r="E33" s="10">
        <f>C33+D33</f>
        <v>0</v>
      </c>
      <c r="F33" s="10">
        <v>0</v>
      </c>
      <c r="G33" s="10">
        <v>0</v>
      </c>
      <c r="H33" s="10">
        <f t="shared" ref="H33:H36" si="10">E33-F33</f>
        <v>0</v>
      </c>
    </row>
    <row r="34" spans="1:8" ht="11.25" customHeight="1" x14ac:dyDescent="0.2">
      <c r="A34" s="19"/>
      <c r="B34" s="22" t="s">
        <v>24</v>
      </c>
      <c r="C34" s="10">
        <v>0</v>
      </c>
      <c r="D34" s="10">
        <v>0</v>
      </c>
      <c r="E34" s="10">
        <f t="shared" ref="E34:E36" si="11">C34+D34</f>
        <v>0</v>
      </c>
      <c r="F34" s="10">
        <v>0</v>
      </c>
      <c r="G34" s="10">
        <v>0</v>
      </c>
      <c r="H34" s="10">
        <f t="shared" si="10"/>
        <v>0</v>
      </c>
    </row>
    <row r="35" spans="1:8" x14ac:dyDescent="0.2">
      <c r="A35" s="19"/>
      <c r="B35" s="22" t="s">
        <v>32</v>
      </c>
      <c r="C35" s="10">
        <v>0</v>
      </c>
      <c r="D35" s="10">
        <v>0</v>
      </c>
      <c r="E35" s="10">
        <f t="shared" si="11"/>
        <v>0</v>
      </c>
      <c r="F35" s="10">
        <v>0</v>
      </c>
      <c r="G35" s="10">
        <v>0</v>
      </c>
      <c r="H35" s="10">
        <f t="shared" si="10"/>
        <v>0</v>
      </c>
    </row>
    <row r="36" spans="1:8" x14ac:dyDescent="0.2">
      <c r="A36" s="19"/>
      <c r="B36" s="22" t="s">
        <v>7</v>
      </c>
      <c r="C36" s="10">
        <v>0</v>
      </c>
      <c r="D36" s="10">
        <v>0</v>
      </c>
      <c r="E36" s="10">
        <f t="shared" si="11"/>
        <v>0</v>
      </c>
      <c r="F36" s="10">
        <v>0</v>
      </c>
      <c r="G36" s="10">
        <v>0</v>
      </c>
      <c r="H36" s="10">
        <f t="shared" si="10"/>
        <v>0</v>
      </c>
    </row>
    <row r="37" spans="1:8" x14ac:dyDescent="0.2">
      <c r="A37" s="24"/>
      <c r="B37" s="28" t="s">
        <v>51</v>
      </c>
      <c r="C37" s="35">
        <f t="shared" ref="C37:H37" si="12">SUM(C32+C22+C14+C5)</f>
        <v>94908050</v>
      </c>
      <c r="D37" s="35">
        <f t="shared" si="12"/>
        <v>35044707.240000002</v>
      </c>
      <c r="E37" s="35">
        <f t="shared" si="12"/>
        <v>129952757.23999999</v>
      </c>
      <c r="F37" s="35">
        <f t="shared" si="12"/>
        <v>103392107.06999999</v>
      </c>
      <c r="G37" s="35">
        <f t="shared" si="12"/>
        <v>98427314.359999999</v>
      </c>
      <c r="H37" s="35">
        <f t="shared" si="12"/>
        <v>26560650.169999994</v>
      </c>
    </row>
    <row r="38" spans="1:8" x14ac:dyDescent="0.2">
      <c r="F38" s="36"/>
    </row>
    <row r="39" spans="1:8" x14ac:dyDescent="0.2">
      <c r="A39" s="1" t="s">
        <v>126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2023-01-23T15:07:06Z</cp:lastPrinted>
  <dcterms:created xsi:type="dcterms:W3CDTF">2014-02-10T03:37:14Z</dcterms:created>
  <dcterms:modified xsi:type="dcterms:W3CDTF">2023-01-23T17:05:30Z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