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PUBLICACIONES 2301\2. PRESUPUESTAL 2301\"/>
    </mc:Choice>
  </mc:AlternateContent>
  <xr:revisionPtr revIDLastSave="0" documentId="13_ncr:1_{9A108C15-9D2B-4715-9F0F-49F1E02DB637}" xr6:coauthVersionLast="47" xr6:coauthVersionMax="47" xr10:uidLastSave="{00000000-0000-0000-0000-000000000000}"/>
  <bookViews>
    <workbookView xWindow="-28920" yWindow="-120" windowWidth="29040" windowHeight="1572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4" l="1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61" i="4"/>
  <c r="E61" i="4"/>
  <c r="C61" i="4"/>
  <c r="D60" i="4"/>
  <c r="G60" i="4" s="1"/>
  <c r="D59" i="4"/>
  <c r="G59" i="4" s="1"/>
  <c r="D58" i="4"/>
  <c r="G58" i="4" s="1"/>
  <c r="D57" i="4"/>
  <c r="G57" i="4" s="1"/>
  <c r="D56" i="4"/>
  <c r="G56" i="4" s="1"/>
  <c r="D55" i="4"/>
  <c r="G55" i="4" s="1"/>
  <c r="D54" i="4"/>
  <c r="G54" i="4" s="1"/>
  <c r="B61" i="4"/>
  <c r="F47" i="4"/>
  <c r="E47" i="4"/>
  <c r="D46" i="4"/>
  <c r="G46" i="4" s="1"/>
  <c r="D45" i="4"/>
  <c r="G45" i="4" s="1"/>
  <c r="D44" i="4"/>
  <c r="G44" i="4" s="1"/>
  <c r="D43" i="4"/>
  <c r="G43" i="4" s="1"/>
  <c r="C47" i="4"/>
  <c r="B47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6" i="4"/>
  <c r="E36" i="4"/>
  <c r="C36" i="4"/>
  <c r="B36" i="4"/>
  <c r="G47" i="4" l="1"/>
  <c r="G61" i="4"/>
  <c r="D47" i="4"/>
  <c r="D61" i="4"/>
  <c r="G36" i="4"/>
  <c r="D36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D6" i="6"/>
  <c r="G6" i="6" s="1"/>
  <c r="D7" i="6"/>
  <c r="G7" i="6" s="1"/>
  <c r="D8" i="6"/>
  <c r="G8" i="6" s="1"/>
  <c r="D9" i="6"/>
  <c r="G9" i="6" s="1"/>
  <c r="D10" i="6"/>
  <c r="G10" i="6" s="1"/>
  <c r="D11" i="6"/>
  <c r="D12" i="6"/>
  <c r="G12" i="6" s="1"/>
  <c r="G11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B65" i="6"/>
  <c r="B57" i="6"/>
  <c r="B53" i="6"/>
  <c r="B43" i="6"/>
  <c r="B33" i="6"/>
  <c r="B23" i="6"/>
  <c r="B13" i="6"/>
  <c r="B5" i="6"/>
  <c r="G69" i="6" l="1"/>
  <c r="D53" i="6"/>
  <c r="G53" i="6" s="1"/>
  <c r="D43" i="6"/>
  <c r="G43" i="6" s="1"/>
  <c r="D13" i="6"/>
  <c r="G13" i="6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E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H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<sst xmlns="http://schemas.openxmlformats.org/spreadsheetml/2006/main" count="225" uniqueCount="164">
  <si>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</si>
  <si>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</si>
  <si>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</si>
  <si>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</si>
  <si>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</si>
  <si>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</si>
  <si>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</si>
  <si>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</si>
  <si>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</si>
  <si>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</si>
  <si>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</si>
  <si>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</si>
  <si>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</si>
  <si>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</si>
  <si>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</si>
  <si>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</si>
  <si>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</si>
  <si>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</si>
  <si>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</si>
  <si>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</si>
  <si>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</si>
  <si>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</si>
  <si>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</si>
  <si>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</si>
  <si>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</si>
  <si>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</si>
  <si>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</si>
  <si>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</si>
  <si>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</si>
  <si>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</si>
  <si>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</si>
  <si>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</si>
  <si>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</si>
  <si>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</si>
  <si>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</si>
  <si>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</si>
  <si>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</si>
  <si>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</si>
  <si>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</si>
  <si>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</si>
  <si>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</si>
  <si>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</si>
  <si>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</si>
  <si>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</si>
  <si>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</si>
  <si>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</si>
  <si>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</si>
  <si>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</si>
  <si>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</si>
  <si>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</si>
  <si>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</si>
  <si>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</si>
  <si>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</si>
  <si>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</si>
  <si>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</si>
  <si>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</si>
  <si>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</si>
  <si>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</si>
  <si>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</si>
  <si>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</si>
  <si>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</si>
  <si>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</si>
  <si>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</si>
  <si>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</si>
  <si>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</si>
  <si>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</si>
  <si>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</si>
  <si>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</si>
  <si>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</si>
  <si>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</si>
  <si>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</si>
  <si>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</si>
  <si>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</si>
  <si>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</si>
  <si>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</si>
  <si>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</si>
  <si>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</si>
  <si>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</si>
  <si>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</si>
  <si>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</si>
  <si>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</si>
  <si>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</si>
  <si>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</si>
  <si>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</si>
  <si>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</si>
  <si>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</si>
  <si>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</si>
  <si>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</si>
  <si>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</si>
  <si>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</si>
  <si>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</si>
  <si>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</si>
  <si>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</si>
  <si>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</si>
  <si>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</si>
  <si>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</si>
  <si>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</si>
  <si>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</si>
  <si>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</si>
  <si>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</si>
  <si>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</si>
  <si>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</si>
  <si>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</si>
  <si>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</si>
  <si>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</si>
  <si>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</si>
  <si>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</si>
  <si>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</si>
  <si>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</si>
  <si>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</si>
  <si>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</si>
  <si>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</si>
  <si>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</si>
  <si>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</si>
  <si>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</si>
  <si>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</si>
  <si>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</si>
  <si>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</si>
  <si>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</si>
  <si>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</si>
  <si>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</si>
  <si>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</si>
  <si>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</si>
  <si>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</si>
  <si>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</si>
  <si>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</si>
  <si>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</si>
  <si>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</si>
  <si>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</si>
  <si>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Santiago Maravatío, Guanajuato
Estado Analítico del Ejercicio del Presupuesto de Egresos
Clasificación por Objeto del Gasto (Capítulo y Concepto)
Del 1 de Enero al 31 de Marzo de 2023</t>
  </si>
  <si>
    <t>Municipio de Santiago Maravatío, Guanajuato
Estado Analítico del Ejercicio del Presupuesto de Egresos
Clasificación Económica (por Tipo de Gasto)
Del 1 de Enero al 31 de Marzo de 2023</t>
  </si>
  <si>
    <t>31111M360010100 SINDICOS Y REGIDORES</t>
  </si>
  <si>
    <t>31111M360020100 DESPACHO DE LA PRESIDENC</t>
  </si>
  <si>
    <t>31111M360030100 DESPACHO DEL SECRETARIO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</si>
  <si>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</si>
  <si>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</si>
  <si>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</si>
  <si>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</si>
  <si>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</t>
  </si>
  <si>
    <t>31111M360090000 DIRECCION DESARROLLO RUR</t>
  </si>
  <si>
    <t>31111M360100000 DIRECCION DE EDUCACION</t>
  </si>
  <si>
    <t>31111M360110000 DIRECCION DEPORTES Y ATE</t>
  </si>
  <si>
    <t>31111M360120000 COORD. UNIDAD DE ACCESO</t>
  </si>
  <si>
    <t>31111M360130100 DIRECCION DE SERVICIOS M</t>
  </si>
  <si>
    <t>31111M360130200 DEPARTAMENTO LIMPIA</t>
  </si>
  <si>
    <t>31111M360130300 DEPARTAMENTO PARQUES Y J</t>
  </si>
  <si>
    <t>31111M360130400 DEPARTAMENTO DE RASTRO</t>
  </si>
  <si>
    <t>31111M360130500 DEPARTAMENTO ALUMBRADO P</t>
  </si>
  <si>
    <t>31111M360130600 DEPARTAMENTO DE PANTEONE</t>
  </si>
  <si>
    <t>31111M360140000 JUBILADOS</t>
  </si>
  <si>
    <t>31111M360150100 DIRECCION DE SEGURIDAD P</t>
  </si>
  <si>
    <t>31111M360160000 DIRECCION IMPUESTO INMOB</t>
  </si>
  <si>
    <t>31111M360170000 DIRECCION DE RECUSOS HUM</t>
  </si>
  <si>
    <t>31111M360180000 DIRECCION DE DESARROLLO</t>
  </si>
  <si>
    <t>31111M360190000 DIRECCION DE ATENCION A</t>
  </si>
  <si>
    <t>31111M360220000 DIRECCION DE PLANEACION</t>
  </si>
  <si>
    <t>31111M360230000 COORDINACION DE PROMTORI</t>
  </si>
  <si>
    <t>31111M360900100 DIF</t>
  </si>
  <si>
    <t>31111M360900200 CASA DE LA CULTURA</t>
  </si>
  <si>
    <t>31111M360900300 SISTEMA DE AGUA POTABLE</t>
  </si>
  <si>
    <t>Municipio de Santiago Maravatío, Guanajuato
Estado Analítico del Ejercicio del Presupuesto de Egresos
Clasificación Administrativa
Del 1 de Enero al 31 de Marzo de 2023</t>
  </si>
  <si>
    <t>Municipio de Santiago Maravatío, Guanajuato
Estado Analítico del Ejercicio del Presupuesto de Egresos
Clasificación Administrativa (Poderes)
Del 1 de Enero al 31 de Marzo de 2023</t>
  </si>
  <si>
    <t>Municipio de Santiago Maravatío, Guanajuato
Estado Analítico del Ejercicio del Presupuesto de Egresos
Clasificación Administrativa (Sector Paraestatal)
Del 1 de Enero al 31 de Marzo de 2023</t>
  </si>
  <si>
    <t>Municipio de Santiago Maravatío, Guanajuato
Estado Analítico del Ejercicio del Presupuesto de Egresos
Clasificación Funcional (Finalidad y Función)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</si>
</sst>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4" xfId="0" applyNumberFormat="1" applyFont="1" applyBorder="1" applyProtection="1">
      <protection locked="0"/>
    </xf>
    <xf numFmtId="0" fontId="2" fillId="0" borderId="0" xfId="0" applyFont="1"/>
    <xf numFmtId="0" fontId="6" fillId="0" borderId="5" xfId="0" applyFont="1" applyBorder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2" fillId="0" borderId="7" xfId="0" applyFont="1" applyBorder="1"/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2" fillId="0" borderId="3" xfId="9" applyFont="1" applyBorder="1" applyAlignment="1">
      <alignment horizontal="left" vertical="center" indent="1"/>
    </xf>
    <xf numFmtId="0" fontId="2" fillId="0" borderId="4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workbookViewId="0">
      <selection sqref="A1:G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29" t="s">
        <v>129</v>
      </c>
      <c r="B1" s="29"/>
      <c r="C1" s="29"/>
      <c r="D1" s="29"/>
      <c r="E1" s="29"/>
      <c r="F1" s="29"/>
      <c r="G1" s="30"/>
    </row>
    <row r="2" spans="1:8" x14ac:dyDescent="0.2">
      <c r="A2" s="34" t="s">
        <v>51</v>
      </c>
      <c r="B2" s="31" t="s">
        <v>57</v>
      </c>
      <c r="C2" s="29"/>
      <c r="D2" s="29"/>
      <c r="E2" s="29"/>
      <c r="F2" s="30"/>
      <c r="G2" s="32" t="s">
        <v>56</v>
      </c>
    </row>
    <row r="3" spans="1:8" ht="24.9" customHeight="1" x14ac:dyDescent="0.2">
      <c r="A3" s="35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3"/>
    </row>
    <row r="4" spans="1:8" x14ac:dyDescent="0.2">
      <c r="A4" s="36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8" x14ac:dyDescent="0.2">
      <c r="A5" s="20" t="s">
        <v>58</v>
      </c>
      <c r="B5" s="15">
        <f>SUM(B6:B12)</f>
        <v>36455047.649999999</v>
      </c>
      <c r="C5" s="15">
        <f>SUM(C6:C12)</f>
        <v>0</v>
      </c>
      <c r="D5" s="15">
        <f>B5+C5</f>
        <v>36455047.649999999</v>
      </c>
      <c r="E5" s="15">
        <f>SUM(E6:E12)</f>
        <v>7368149.5700000003</v>
      </c>
      <c r="F5" s="15">
        <f>SUM(F6:F12)</f>
        <v>7368149.5700000003</v>
      </c>
      <c r="G5" s="15">
        <f>D5-E5</f>
        <v>29086898.079999998</v>
      </c>
    </row>
    <row r="6" spans="1:8" x14ac:dyDescent="0.2">
      <c r="A6" s="22" t="s">
        <v>62</v>
      </c>
      <c r="B6" s="6">
        <v>29358310.309999999</v>
      </c>
      <c r="C6" s="6">
        <v>0</v>
      </c>
      <c r="D6" s="6">
        <f t="shared" ref="D6:D69" si="0">B6+C6</f>
        <v>29358310.309999999</v>
      </c>
      <c r="E6" s="6">
        <v>6620253.5</v>
      </c>
      <c r="F6" s="6">
        <v>6620253.5</v>
      </c>
      <c r="G6" s="6">
        <f t="shared" ref="G6:G69" si="1">D6-E6</f>
        <v>22738056.809999999</v>
      </c>
      <c r="H6" s="11">
        <v>1100</v>
      </c>
    </row>
    <row r="7" spans="1:8" x14ac:dyDescent="0.2">
      <c r="A7" s="22" t="s">
        <v>63</v>
      </c>
      <c r="B7" s="6">
        <v>1731041.62</v>
      </c>
      <c r="C7" s="6">
        <v>0</v>
      </c>
      <c r="D7" s="6">
        <f t="shared" si="0"/>
        <v>1731041.62</v>
      </c>
      <c r="E7" s="6">
        <v>474119.42</v>
      </c>
      <c r="F7" s="6">
        <v>474119.42</v>
      </c>
      <c r="G7" s="6">
        <f t="shared" si="1"/>
        <v>1256922.2000000002</v>
      </c>
      <c r="H7" s="11">
        <v>1200</v>
      </c>
    </row>
    <row r="8" spans="1:8" x14ac:dyDescent="0.2">
      <c r="A8" s="22" t="s">
        <v>64</v>
      </c>
      <c r="B8" s="6">
        <v>4405448.9400000004</v>
      </c>
      <c r="C8" s="6">
        <v>0</v>
      </c>
      <c r="D8" s="6">
        <f t="shared" si="0"/>
        <v>4405448.9400000004</v>
      </c>
      <c r="E8" s="6">
        <v>1955.62</v>
      </c>
      <c r="F8" s="6">
        <v>1955.62</v>
      </c>
      <c r="G8" s="6">
        <f t="shared" si="1"/>
        <v>4403493.32</v>
      </c>
      <c r="H8" s="11">
        <v>1300</v>
      </c>
    </row>
    <row r="9" spans="1:8" x14ac:dyDescent="0.2">
      <c r="A9" s="22" t="s">
        <v>33</v>
      </c>
      <c r="B9" s="6">
        <v>160000</v>
      </c>
      <c r="C9" s="6">
        <v>0</v>
      </c>
      <c r="D9" s="6">
        <f t="shared" si="0"/>
        <v>160000</v>
      </c>
      <c r="E9" s="6">
        <v>0</v>
      </c>
      <c r="F9" s="6">
        <v>0</v>
      </c>
      <c r="G9" s="6">
        <f t="shared" si="1"/>
        <v>160000</v>
      </c>
      <c r="H9" s="11">
        <v>1400</v>
      </c>
    </row>
    <row r="10" spans="1:8" x14ac:dyDescent="0.2">
      <c r="A10" s="22" t="s">
        <v>65</v>
      </c>
      <c r="B10" s="6">
        <v>800246.78</v>
      </c>
      <c r="C10" s="6">
        <v>0</v>
      </c>
      <c r="D10" s="6">
        <f t="shared" si="0"/>
        <v>800246.78</v>
      </c>
      <c r="E10" s="6">
        <v>271821.03000000003</v>
      </c>
      <c r="F10" s="6">
        <v>271821.03000000003</v>
      </c>
      <c r="G10" s="6">
        <f t="shared" si="1"/>
        <v>528425.75</v>
      </c>
      <c r="H10" s="11">
        <v>1500</v>
      </c>
    </row>
    <row r="11" spans="1:8" x14ac:dyDescent="0.2">
      <c r="A11" s="22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2" t="s">
        <v>66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0" t="s">
        <v>123</v>
      </c>
      <c r="B13" s="16">
        <f>SUM(B14:B22)</f>
        <v>7114620</v>
      </c>
      <c r="C13" s="16">
        <f>SUM(C14:C22)</f>
        <v>423087.99</v>
      </c>
      <c r="D13" s="16">
        <f t="shared" si="0"/>
        <v>7537707.9900000002</v>
      </c>
      <c r="E13" s="16">
        <f>SUM(E14:E22)</f>
        <v>2056492</v>
      </c>
      <c r="F13" s="16">
        <f>SUM(F14:F22)</f>
        <v>1697766.54</v>
      </c>
      <c r="G13" s="16">
        <f t="shared" si="1"/>
        <v>5481215.9900000002</v>
      </c>
      <c r="H13" s="21">
        <v>0</v>
      </c>
    </row>
    <row r="14" spans="1:8" x14ac:dyDescent="0.2">
      <c r="A14" s="22" t="s">
        <v>67</v>
      </c>
      <c r="B14" s="6">
        <v>684600</v>
      </c>
      <c r="C14" s="6">
        <v>-7192</v>
      </c>
      <c r="D14" s="6">
        <f t="shared" si="0"/>
        <v>677408</v>
      </c>
      <c r="E14" s="6">
        <v>166595.88</v>
      </c>
      <c r="F14" s="6">
        <v>166595.88</v>
      </c>
      <c r="G14" s="6">
        <f t="shared" si="1"/>
        <v>510812.12</v>
      </c>
      <c r="H14" s="11">
        <v>2100</v>
      </c>
    </row>
    <row r="15" spans="1:8" x14ac:dyDescent="0.2">
      <c r="A15" s="22" t="s">
        <v>68</v>
      </c>
      <c r="B15" s="6">
        <v>282000</v>
      </c>
      <c r="C15" s="6">
        <v>0</v>
      </c>
      <c r="D15" s="6">
        <f t="shared" si="0"/>
        <v>282000</v>
      </c>
      <c r="E15" s="6">
        <v>87717.36</v>
      </c>
      <c r="F15" s="6">
        <v>87717.36</v>
      </c>
      <c r="G15" s="6">
        <f t="shared" si="1"/>
        <v>194282.64</v>
      </c>
      <c r="H15" s="11">
        <v>2200</v>
      </c>
    </row>
    <row r="16" spans="1:8" x14ac:dyDescent="0.2">
      <c r="A16" s="22" t="s">
        <v>69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f t="shared" si="1"/>
        <v>0</v>
      </c>
      <c r="H16" s="11">
        <v>2300</v>
      </c>
    </row>
    <row r="17" spans="1:8" x14ac:dyDescent="0.2">
      <c r="A17" s="22" t="s">
        <v>70</v>
      </c>
      <c r="B17" s="6">
        <v>869854</v>
      </c>
      <c r="C17" s="6">
        <v>163079.99</v>
      </c>
      <c r="D17" s="6">
        <f t="shared" si="0"/>
        <v>1032933.99</v>
      </c>
      <c r="E17" s="6">
        <v>333558.59999999998</v>
      </c>
      <c r="F17" s="6">
        <v>333558.59999999998</v>
      </c>
      <c r="G17" s="6">
        <f t="shared" si="1"/>
        <v>699375.39</v>
      </c>
      <c r="H17" s="11">
        <v>2400</v>
      </c>
    </row>
    <row r="18" spans="1:8" x14ac:dyDescent="0.2">
      <c r="A18" s="22" t="s">
        <v>71</v>
      </c>
      <c r="B18" s="6">
        <v>247351</v>
      </c>
      <c r="C18" s="6">
        <v>0</v>
      </c>
      <c r="D18" s="6">
        <f t="shared" si="0"/>
        <v>247351</v>
      </c>
      <c r="E18" s="6">
        <v>59592.36</v>
      </c>
      <c r="F18" s="6">
        <v>59592.36</v>
      </c>
      <c r="G18" s="6">
        <f t="shared" si="1"/>
        <v>187758.64</v>
      </c>
      <c r="H18" s="11">
        <v>2500</v>
      </c>
    </row>
    <row r="19" spans="1:8" x14ac:dyDescent="0.2">
      <c r="A19" s="22" t="s">
        <v>72</v>
      </c>
      <c r="B19" s="6">
        <v>3822000</v>
      </c>
      <c r="C19" s="6">
        <v>0</v>
      </c>
      <c r="D19" s="6">
        <f t="shared" si="0"/>
        <v>3822000</v>
      </c>
      <c r="E19" s="6">
        <v>958747.03</v>
      </c>
      <c r="F19" s="6">
        <v>600021.56999999995</v>
      </c>
      <c r="G19" s="6">
        <f t="shared" si="1"/>
        <v>2863252.9699999997</v>
      </c>
      <c r="H19" s="11">
        <v>2600</v>
      </c>
    </row>
    <row r="20" spans="1:8" x14ac:dyDescent="0.2">
      <c r="A20" s="22" t="s">
        <v>73</v>
      </c>
      <c r="B20" s="6">
        <v>447915</v>
      </c>
      <c r="C20" s="6">
        <v>-116</v>
      </c>
      <c r="D20" s="6">
        <f t="shared" si="0"/>
        <v>447799</v>
      </c>
      <c r="E20" s="6">
        <v>46686.38</v>
      </c>
      <c r="F20" s="6">
        <v>46686.38</v>
      </c>
      <c r="G20" s="6">
        <f t="shared" si="1"/>
        <v>401112.62</v>
      </c>
      <c r="H20" s="11">
        <v>2700</v>
      </c>
    </row>
    <row r="21" spans="1:8" x14ac:dyDescent="0.2">
      <c r="A21" s="22" t="s">
        <v>74</v>
      </c>
      <c r="B21" s="6">
        <v>50000</v>
      </c>
      <c r="C21" s="6">
        <v>0</v>
      </c>
      <c r="D21" s="6">
        <f t="shared" si="0"/>
        <v>50000</v>
      </c>
      <c r="E21" s="6">
        <v>1749</v>
      </c>
      <c r="F21" s="6">
        <v>1749</v>
      </c>
      <c r="G21" s="6">
        <f t="shared" si="1"/>
        <v>48251</v>
      </c>
      <c r="H21" s="11">
        <v>2800</v>
      </c>
    </row>
    <row r="22" spans="1:8" x14ac:dyDescent="0.2">
      <c r="A22" s="22" t="s">
        <v>75</v>
      </c>
      <c r="B22" s="6">
        <v>710900</v>
      </c>
      <c r="C22" s="6">
        <v>267316</v>
      </c>
      <c r="D22" s="6">
        <f t="shared" si="0"/>
        <v>978216</v>
      </c>
      <c r="E22" s="6">
        <v>401845.39</v>
      </c>
      <c r="F22" s="6">
        <v>401845.39</v>
      </c>
      <c r="G22" s="6">
        <f t="shared" si="1"/>
        <v>576370.61</v>
      </c>
      <c r="H22" s="11">
        <v>2900</v>
      </c>
    </row>
    <row r="23" spans="1:8" x14ac:dyDescent="0.2">
      <c r="A23" s="20" t="s">
        <v>59</v>
      </c>
      <c r="B23" s="16">
        <f>SUM(B24:B32)</f>
        <v>14238906.77</v>
      </c>
      <c r="C23" s="16">
        <f>SUM(C24:C32)</f>
        <v>1276777</v>
      </c>
      <c r="D23" s="16">
        <f t="shared" si="0"/>
        <v>15515683.77</v>
      </c>
      <c r="E23" s="16">
        <f>SUM(E24:E32)</f>
        <v>2713527.6599999997</v>
      </c>
      <c r="F23" s="16">
        <f>SUM(F24:F32)</f>
        <v>2693338.01</v>
      </c>
      <c r="G23" s="16">
        <f t="shared" si="1"/>
        <v>12802156.109999999</v>
      </c>
      <c r="H23" s="21">
        <v>0</v>
      </c>
    </row>
    <row r="24" spans="1:8" x14ac:dyDescent="0.2">
      <c r="A24" s="22" t="s">
        <v>76</v>
      </c>
      <c r="B24" s="6">
        <v>5047702.5599999996</v>
      </c>
      <c r="C24" s="6">
        <v>960277</v>
      </c>
      <c r="D24" s="6">
        <f t="shared" si="0"/>
        <v>6007979.5599999996</v>
      </c>
      <c r="E24" s="6">
        <v>1239907</v>
      </c>
      <c r="F24" s="6">
        <v>1239907</v>
      </c>
      <c r="G24" s="6">
        <f t="shared" si="1"/>
        <v>4768072.5599999996</v>
      </c>
      <c r="H24" s="11">
        <v>3100</v>
      </c>
    </row>
    <row r="25" spans="1:8" x14ac:dyDescent="0.2">
      <c r="A25" s="22" t="s">
        <v>77</v>
      </c>
      <c r="B25" s="6">
        <v>346250</v>
      </c>
      <c r="C25" s="6">
        <v>107500</v>
      </c>
      <c r="D25" s="6">
        <f t="shared" si="0"/>
        <v>453750</v>
      </c>
      <c r="E25" s="6">
        <v>223380.16</v>
      </c>
      <c r="F25" s="6">
        <v>203190.51</v>
      </c>
      <c r="G25" s="6">
        <f t="shared" si="1"/>
        <v>230369.84</v>
      </c>
      <c r="H25" s="11">
        <v>3200</v>
      </c>
    </row>
    <row r="26" spans="1:8" x14ac:dyDescent="0.2">
      <c r="A26" s="22" t="s">
        <v>78</v>
      </c>
      <c r="B26" s="6">
        <v>1155319.75</v>
      </c>
      <c r="C26" s="6">
        <v>0</v>
      </c>
      <c r="D26" s="6">
        <f t="shared" si="0"/>
        <v>1155319.75</v>
      </c>
      <c r="E26" s="6">
        <v>182984</v>
      </c>
      <c r="F26" s="6">
        <v>182984</v>
      </c>
      <c r="G26" s="6">
        <f t="shared" si="1"/>
        <v>972335.75</v>
      </c>
      <c r="H26" s="11">
        <v>3300</v>
      </c>
    </row>
    <row r="27" spans="1:8" x14ac:dyDescent="0.2">
      <c r="A27" s="22" t="s">
        <v>79</v>
      </c>
      <c r="B27" s="6">
        <v>267400</v>
      </c>
      <c r="C27" s="6">
        <v>0</v>
      </c>
      <c r="D27" s="6">
        <f t="shared" si="0"/>
        <v>267400</v>
      </c>
      <c r="E27" s="6">
        <v>7544.39</v>
      </c>
      <c r="F27" s="6">
        <v>7544.39</v>
      </c>
      <c r="G27" s="6">
        <f t="shared" si="1"/>
        <v>259855.61</v>
      </c>
      <c r="H27" s="11">
        <v>3400</v>
      </c>
    </row>
    <row r="28" spans="1:8" x14ac:dyDescent="0.2">
      <c r="A28" s="22" t="s">
        <v>80</v>
      </c>
      <c r="B28" s="6">
        <v>332750</v>
      </c>
      <c r="C28" s="6">
        <v>100000</v>
      </c>
      <c r="D28" s="6">
        <f t="shared" si="0"/>
        <v>432750</v>
      </c>
      <c r="E28" s="6">
        <v>157900.18</v>
      </c>
      <c r="F28" s="6">
        <v>157900.18</v>
      </c>
      <c r="G28" s="6">
        <f t="shared" si="1"/>
        <v>274849.82</v>
      </c>
      <c r="H28" s="11">
        <v>3500</v>
      </c>
    </row>
    <row r="29" spans="1:8" x14ac:dyDescent="0.2">
      <c r="A29" s="22" t="s">
        <v>81</v>
      </c>
      <c r="B29" s="6">
        <v>65000</v>
      </c>
      <c r="C29" s="6">
        <v>0</v>
      </c>
      <c r="D29" s="6">
        <f t="shared" si="0"/>
        <v>65000</v>
      </c>
      <c r="E29" s="6">
        <v>34615.5</v>
      </c>
      <c r="F29" s="6">
        <v>34615.5</v>
      </c>
      <c r="G29" s="6">
        <f t="shared" si="1"/>
        <v>30384.5</v>
      </c>
      <c r="H29" s="11">
        <v>3600</v>
      </c>
    </row>
    <row r="30" spans="1:8" x14ac:dyDescent="0.2">
      <c r="A30" s="22" t="s">
        <v>82</v>
      </c>
      <c r="B30" s="6">
        <v>95000</v>
      </c>
      <c r="C30" s="6">
        <v>0</v>
      </c>
      <c r="D30" s="6">
        <f t="shared" si="0"/>
        <v>95000</v>
      </c>
      <c r="E30" s="6">
        <v>20951.97</v>
      </c>
      <c r="F30" s="6">
        <v>20951.97</v>
      </c>
      <c r="G30" s="6">
        <f t="shared" si="1"/>
        <v>74048.03</v>
      </c>
      <c r="H30" s="11">
        <v>3700</v>
      </c>
    </row>
    <row r="31" spans="1:8" x14ac:dyDescent="0.2">
      <c r="A31" s="22" t="s">
        <v>83</v>
      </c>
      <c r="B31" s="6">
        <v>4250000</v>
      </c>
      <c r="C31" s="6">
        <v>0</v>
      </c>
      <c r="D31" s="6">
        <f t="shared" si="0"/>
        <v>4250000</v>
      </c>
      <c r="E31" s="6">
        <v>173004.95</v>
      </c>
      <c r="F31" s="6">
        <v>173004.95</v>
      </c>
      <c r="G31" s="6">
        <f t="shared" si="1"/>
        <v>4076995.05</v>
      </c>
      <c r="H31" s="11">
        <v>3800</v>
      </c>
    </row>
    <row r="32" spans="1:8" x14ac:dyDescent="0.2">
      <c r="A32" s="22" t="s">
        <v>18</v>
      </c>
      <c r="B32" s="6">
        <v>2679484.46</v>
      </c>
      <c r="C32" s="6">
        <v>109000</v>
      </c>
      <c r="D32" s="6">
        <f t="shared" si="0"/>
        <v>2788484.46</v>
      </c>
      <c r="E32" s="6">
        <v>673239.51</v>
      </c>
      <c r="F32" s="6">
        <v>673239.51</v>
      </c>
      <c r="G32" s="6">
        <f t="shared" si="1"/>
        <v>2115244.9500000002</v>
      </c>
      <c r="H32" s="11">
        <v>3900</v>
      </c>
    </row>
    <row r="33" spans="1:8" x14ac:dyDescent="0.2">
      <c r="A33" s="20" t="s">
        <v>124</v>
      </c>
      <c r="B33" s="16">
        <f>SUM(B34:B42)</f>
        <v>18487344.52</v>
      </c>
      <c r="C33" s="16">
        <f>SUM(C34:C42)</f>
        <v>2075963.6400000001</v>
      </c>
      <c r="D33" s="16">
        <f t="shared" si="0"/>
        <v>20563308.16</v>
      </c>
      <c r="E33" s="16">
        <f>SUM(E34:E42)</f>
        <v>3570817.13</v>
      </c>
      <c r="F33" s="16">
        <f>SUM(F34:F42)</f>
        <v>3561484.13</v>
      </c>
      <c r="G33" s="16">
        <f t="shared" si="1"/>
        <v>16992491.030000001</v>
      </c>
      <c r="H33" s="21">
        <v>0</v>
      </c>
    </row>
    <row r="34" spans="1:8" x14ac:dyDescent="0.2">
      <c r="A34" s="22" t="s">
        <v>84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1">
        <v>4100</v>
      </c>
    </row>
    <row r="35" spans="1:8" x14ac:dyDescent="0.2">
      <c r="A35" s="22" t="s">
        <v>85</v>
      </c>
      <c r="B35" s="6">
        <v>9573344.5199999996</v>
      </c>
      <c r="C35" s="6">
        <v>-1200000</v>
      </c>
      <c r="D35" s="6">
        <f t="shared" si="0"/>
        <v>8373344.5199999996</v>
      </c>
      <c r="E35" s="6">
        <v>2055836.13</v>
      </c>
      <c r="F35" s="6">
        <v>2055836.13</v>
      </c>
      <c r="G35" s="6">
        <f t="shared" si="1"/>
        <v>6317508.3899999997</v>
      </c>
      <c r="H35" s="11">
        <v>4200</v>
      </c>
    </row>
    <row r="36" spans="1:8" x14ac:dyDescent="0.2">
      <c r="A36" s="22" t="s">
        <v>86</v>
      </c>
      <c r="B36" s="6">
        <v>2795000</v>
      </c>
      <c r="C36" s="6">
        <v>26000</v>
      </c>
      <c r="D36" s="6">
        <f t="shared" si="0"/>
        <v>2821000</v>
      </c>
      <c r="E36" s="6">
        <v>0</v>
      </c>
      <c r="F36" s="6">
        <v>0</v>
      </c>
      <c r="G36" s="6">
        <f t="shared" si="1"/>
        <v>2821000</v>
      </c>
      <c r="H36" s="11">
        <v>4300</v>
      </c>
    </row>
    <row r="37" spans="1:8" x14ac:dyDescent="0.2">
      <c r="A37" s="22" t="s">
        <v>87</v>
      </c>
      <c r="B37" s="6">
        <v>6119000</v>
      </c>
      <c r="C37" s="6">
        <v>3249963.64</v>
      </c>
      <c r="D37" s="6">
        <f t="shared" si="0"/>
        <v>9368963.6400000006</v>
      </c>
      <c r="E37" s="6">
        <v>1514981</v>
      </c>
      <c r="F37" s="6">
        <v>1505648</v>
      </c>
      <c r="G37" s="6">
        <f t="shared" si="1"/>
        <v>7853982.6400000006</v>
      </c>
      <c r="H37" s="11">
        <v>4400</v>
      </c>
    </row>
    <row r="38" spans="1:8" x14ac:dyDescent="0.2">
      <c r="A38" s="22" t="s">
        <v>39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11">
        <v>4500</v>
      </c>
    </row>
    <row r="39" spans="1:8" x14ac:dyDescent="0.2">
      <c r="A39" s="22" t="s">
        <v>88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2" t="s">
        <v>89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2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2" t="s">
        <v>90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0" t="s">
        <v>125</v>
      </c>
      <c r="B43" s="16">
        <f>SUM(B44:B52)</f>
        <v>228080.53</v>
      </c>
      <c r="C43" s="16">
        <f>SUM(C44:C52)</f>
        <v>1926492.01</v>
      </c>
      <c r="D43" s="16">
        <f t="shared" si="0"/>
        <v>2154572.54</v>
      </c>
      <c r="E43" s="16">
        <f>SUM(E44:E52)</f>
        <v>70686.89</v>
      </c>
      <c r="F43" s="16">
        <f>SUM(F44:F52)</f>
        <v>70686.89</v>
      </c>
      <c r="G43" s="16">
        <f t="shared" si="1"/>
        <v>2083885.6500000001</v>
      </c>
      <c r="H43" s="21">
        <v>0</v>
      </c>
    </row>
    <row r="44" spans="1:8" x14ac:dyDescent="0.2">
      <c r="A44" s="5" t="s">
        <v>91</v>
      </c>
      <c r="B44" s="6">
        <v>157930.53</v>
      </c>
      <c r="C44" s="6">
        <v>33692.01</v>
      </c>
      <c r="D44" s="6">
        <f t="shared" si="0"/>
        <v>191622.54</v>
      </c>
      <c r="E44" s="6">
        <v>54091.89</v>
      </c>
      <c r="F44" s="6">
        <v>54091.89</v>
      </c>
      <c r="G44" s="6">
        <f t="shared" si="1"/>
        <v>137530.65000000002</v>
      </c>
      <c r="H44" s="11">
        <v>5100</v>
      </c>
    </row>
    <row r="45" spans="1:8" x14ac:dyDescent="0.2">
      <c r="A45" s="22" t="s">
        <v>92</v>
      </c>
      <c r="B45" s="6">
        <v>0</v>
      </c>
      <c r="C45" s="6">
        <v>0</v>
      </c>
      <c r="D45" s="6">
        <f t="shared" si="0"/>
        <v>0</v>
      </c>
      <c r="E45" s="6">
        <v>0</v>
      </c>
      <c r="F45" s="6">
        <v>0</v>
      </c>
      <c r="G45" s="6">
        <f t="shared" si="1"/>
        <v>0</v>
      </c>
      <c r="H45" s="11">
        <v>5200</v>
      </c>
    </row>
    <row r="46" spans="1:8" x14ac:dyDescent="0.2">
      <c r="A46" s="22" t="s">
        <v>93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2" t="s">
        <v>94</v>
      </c>
      <c r="B47" s="6">
        <v>0</v>
      </c>
      <c r="C47" s="6">
        <v>80000</v>
      </c>
      <c r="D47" s="6">
        <f t="shared" si="0"/>
        <v>80000</v>
      </c>
      <c r="E47" s="6">
        <v>0</v>
      </c>
      <c r="F47" s="6">
        <v>0</v>
      </c>
      <c r="G47" s="6">
        <f t="shared" si="1"/>
        <v>80000</v>
      </c>
      <c r="H47" s="11">
        <v>5400</v>
      </c>
    </row>
    <row r="48" spans="1:8" x14ac:dyDescent="0.2">
      <c r="A48" s="22" t="s">
        <v>95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2" t="s">
        <v>96</v>
      </c>
      <c r="B49" s="6">
        <v>70150</v>
      </c>
      <c r="C49" s="6">
        <v>12800</v>
      </c>
      <c r="D49" s="6">
        <f t="shared" si="0"/>
        <v>82950</v>
      </c>
      <c r="E49" s="6">
        <v>16595</v>
      </c>
      <c r="F49" s="6">
        <v>16595</v>
      </c>
      <c r="G49" s="6">
        <f t="shared" si="1"/>
        <v>66355</v>
      </c>
      <c r="H49" s="11">
        <v>5600</v>
      </c>
    </row>
    <row r="50" spans="1:8" x14ac:dyDescent="0.2">
      <c r="A50" s="22" t="s">
        <v>97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2" t="s">
        <v>98</v>
      </c>
      <c r="B51" s="6">
        <v>0</v>
      </c>
      <c r="C51" s="6">
        <v>1800000</v>
      </c>
      <c r="D51" s="6">
        <f t="shared" si="0"/>
        <v>1800000</v>
      </c>
      <c r="E51" s="6">
        <v>0</v>
      </c>
      <c r="F51" s="6">
        <v>0</v>
      </c>
      <c r="G51" s="6">
        <f t="shared" si="1"/>
        <v>1800000</v>
      </c>
      <c r="H51" s="11">
        <v>5800</v>
      </c>
    </row>
    <row r="52" spans="1:8" x14ac:dyDescent="0.2">
      <c r="A52" s="22" t="s">
        <v>99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0" t="s">
        <v>60</v>
      </c>
      <c r="B53" s="16">
        <f>SUM(B54:B56)</f>
        <v>31002044.530000001</v>
      </c>
      <c r="C53" s="16">
        <f>SUM(C54:C56)</f>
        <v>20010968.18</v>
      </c>
      <c r="D53" s="16">
        <f t="shared" si="0"/>
        <v>51013012.710000001</v>
      </c>
      <c r="E53" s="16">
        <f>SUM(E54:E56)</f>
        <v>14005063.310000001</v>
      </c>
      <c r="F53" s="16">
        <f>SUM(F54:F56)</f>
        <v>14005063.310000001</v>
      </c>
      <c r="G53" s="16">
        <f t="shared" si="1"/>
        <v>37007949.399999999</v>
      </c>
      <c r="H53" s="21">
        <v>0</v>
      </c>
    </row>
    <row r="54" spans="1:8" x14ac:dyDescent="0.2">
      <c r="A54" s="22" t="s">
        <v>100</v>
      </c>
      <c r="B54" s="6">
        <v>31002044.530000001</v>
      </c>
      <c r="C54" s="6">
        <v>18087241.559999999</v>
      </c>
      <c r="D54" s="6">
        <f t="shared" si="0"/>
        <v>49089286.090000004</v>
      </c>
      <c r="E54" s="6">
        <v>12089868.210000001</v>
      </c>
      <c r="F54" s="6">
        <v>12089868.210000001</v>
      </c>
      <c r="G54" s="6">
        <f t="shared" si="1"/>
        <v>36999417.880000003</v>
      </c>
      <c r="H54" s="11">
        <v>6100</v>
      </c>
    </row>
    <row r="55" spans="1:8" x14ac:dyDescent="0.2">
      <c r="A55" s="22" t="s">
        <v>101</v>
      </c>
      <c r="B55" s="6">
        <v>0</v>
      </c>
      <c r="C55" s="6">
        <v>1923726.62</v>
      </c>
      <c r="D55" s="6">
        <f t="shared" si="0"/>
        <v>1923726.62</v>
      </c>
      <c r="E55" s="6">
        <v>1915195.1</v>
      </c>
      <c r="F55" s="6">
        <v>1915195.1</v>
      </c>
      <c r="G55" s="6">
        <f t="shared" si="1"/>
        <v>8531.5200000000186</v>
      </c>
      <c r="H55" s="11">
        <v>6200</v>
      </c>
    </row>
    <row r="56" spans="1:8" x14ac:dyDescent="0.2">
      <c r="A56" s="22" t="s">
        <v>102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0" t="s">
        <v>126</v>
      </c>
      <c r="B57" s="16">
        <f>SUM(B58:B64)</f>
        <v>0</v>
      </c>
      <c r="C57" s="16">
        <f>SUM(C58:C64)</f>
        <v>0</v>
      </c>
      <c r="D57" s="16">
        <f t="shared" si="0"/>
        <v>0</v>
      </c>
      <c r="E57" s="16">
        <f>SUM(E58:E64)</f>
        <v>0</v>
      </c>
      <c r="F57" s="16">
        <f>SUM(F58:F64)</f>
        <v>0</v>
      </c>
      <c r="G57" s="16">
        <f t="shared" si="1"/>
        <v>0</v>
      </c>
      <c r="H57" s="21">
        <v>0</v>
      </c>
    </row>
    <row r="58" spans="1:8" x14ac:dyDescent="0.2">
      <c r="A58" s="22" t="s">
        <v>103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2" t="s">
        <v>104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2" t="s">
        <v>105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2" t="s">
        <v>106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2" t="s">
        <v>107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2" t="s">
        <v>108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2" t="s">
        <v>109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1">
        <v>7900</v>
      </c>
    </row>
    <row r="65" spans="1:8" x14ac:dyDescent="0.2">
      <c r="A65" s="20" t="s">
        <v>127</v>
      </c>
      <c r="B65" s="16">
        <f>SUM(B66:B68)</f>
        <v>0</v>
      </c>
      <c r="C65" s="16">
        <f>SUM(C66:C68)</f>
        <v>0</v>
      </c>
      <c r="D65" s="16">
        <f t="shared" si="0"/>
        <v>0</v>
      </c>
      <c r="E65" s="16">
        <f>SUM(E66:E68)</f>
        <v>0</v>
      </c>
      <c r="F65" s="16">
        <f>SUM(F66:F68)</f>
        <v>0</v>
      </c>
      <c r="G65" s="16">
        <f t="shared" si="1"/>
        <v>0</v>
      </c>
      <c r="H65" s="21">
        <v>0</v>
      </c>
    </row>
    <row r="66" spans="1:8" x14ac:dyDescent="0.2">
      <c r="A66" s="22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2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2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1">
        <v>8500</v>
      </c>
    </row>
    <row r="69" spans="1:8" x14ac:dyDescent="0.2">
      <c r="A69" s="20" t="s">
        <v>61</v>
      </c>
      <c r="B69" s="16">
        <f>SUM(B70:B76)</f>
        <v>3663800</v>
      </c>
      <c r="C69" s="16">
        <f>SUM(C70:C76)</f>
        <v>0</v>
      </c>
      <c r="D69" s="16">
        <f t="shared" si="0"/>
        <v>3663800</v>
      </c>
      <c r="E69" s="16">
        <f>SUM(E70:E76)</f>
        <v>1600360</v>
      </c>
      <c r="F69" s="16">
        <f>SUM(F70:F76)</f>
        <v>1600360</v>
      </c>
      <c r="G69" s="16">
        <f t="shared" si="1"/>
        <v>2063440</v>
      </c>
      <c r="H69" s="21">
        <v>0</v>
      </c>
    </row>
    <row r="70" spans="1:8" x14ac:dyDescent="0.2">
      <c r="A70" s="22" t="s">
        <v>110</v>
      </c>
      <c r="B70" s="6">
        <v>3500000</v>
      </c>
      <c r="C70" s="6">
        <v>0</v>
      </c>
      <c r="D70" s="6">
        <f t="shared" ref="D70:D76" si="2">B70+C70</f>
        <v>3500000</v>
      </c>
      <c r="E70" s="6">
        <v>1500000</v>
      </c>
      <c r="F70" s="6">
        <v>1500000</v>
      </c>
      <c r="G70" s="6">
        <f t="shared" ref="G70:G76" si="3">D70-E70</f>
        <v>2000000</v>
      </c>
      <c r="H70" s="11">
        <v>9100</v>
      </c>
    </row>
    <row r="71" spans="1:8" x14ac:dyDescent="0.2">
      <c r="A71" s="22" t="s">
        <v>111</v>
      </c>
      <c r="B71" s="6">
        <v>163800</v>
      </c>
      <c r="C71" s="6">
        <v>0</v>
      </c>
      <c r="D71" s="6">
        <f t="shared" si="2"/>
        <v>163800</v>
      </c>
      <c r="E71" s="6">
        <v>100360</v>
      </c>
      <c r="F71" s="6">
        <v>100360</v>
      </c>
      <c r="G71" s="6">
        <f t="shared" si="3"/>
        <v>63440</v>
      </c>
      <c r="H71" s="11">
        <v>9200</v>
      </c>
    </row>
    <row r="72" spans="1:8" x14ac:dyDescent="0.2">
      <c r="A72" s="22" t="s">
        <v>112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2" t="s">
        <v>113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2" t="s">
        <v>114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2" t="s">
        <v>115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3" t="s">
        <v>116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1">
        <v>9900</v>
      </c>
    </row>
    <row r="77" spans="1:8" x14ac:dyDescent="0.2">
      <c r="A77" s="12" t="s">
        <v>50</v>
      </c>
      <c r="B77" s="18">
        <f t="shared" ref="B77:G77" si="4">SUM(B5+B13+B23+B33+B43+B53+B57+B65+B69)</f>
        <v>111189844</v>
      </c>
      <c r="C77" s="18">
        <f t="shared" si="4"/>
        <v>25713288.82</v>
      </c>
      <c r="D77" s="18">
        <f t="shared" si="4"/>
        <v>136903132.81999999</v>
      </c>
      <c r="E77" s="18">
        <f t="shared" si="4"/>
        <v>31385096.560000002</v>
      </c>
      <c r="F77" s="18">
        <f t="shared" si="4"/>
        <v>30996848.450000003</v>
      </c>
      <c r="G77" s="18">
        <f t="shared" si="4"/>
        <v>105518036.25999999</v>
      </c>
    </row>
    <row r="79" spans="1:8" x14ac:dyDescent="0.2">
      <c r="A79" s="1" t="s">
        <v>120</v>
      </c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25" right="0.25" top="0.75" bottom="0.75" header="0.3" footer="0.3"/>
  <pageSetup scale="9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zoomScaleNormal="100" workbookViewId="0">
      <selection sqref="A1:H1"/>
    </sheetView>
  </sheetViews>
  <sheetFormatPr baseColWidth="10" defaultColWidth="12" defaultRowHeight="10.199999999999999" x14ac:dyDescent="0.2"/>
  <cols>
    <col min="1" max="1" width="0.2851562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31" t="s">
        <v>130</v>
      </c>
      <c r="B1" s="29"/>
      <c r="C1" s="29"/>
      <c r="D1" s="29"/>
      <c r="E1" s="29"/>
      <c r="F1" s="29"/>
      <c r="G1" s="29"/>
      <c r="H1" s="30"/>
    </row>
    <row r="2" spans="1:8" x14ac:dyDescent="0.2">
      <c r="A2" s="37" t="s">
        <v>51</v>
      </c>
      <c r="B2" s="34"/>
      <c r="C2" s="31" t="s">
        <v>57</v>
      </c>
      <c r="D2" s="29"/>
      <c r="E2" s="29"/>
      <c r="F2" s="29"/>
      <c r="G2" s="30"/>
      <c r="H2" s="32" t="s">
        <v>56</v>
      </c>
    </row>
    <row r="3" spans="1:8" ht="24.9" customHeight="1" x14ac:dyDescent="0.2">
      <c r="A3" s="38"/>
      <c r="B3" s="35"/>
      <c r="C3" s="3" t="s">
        <v>52</v>
      </c>
      <c r="D3" s="3" t="s">
        <v>117</v>
      </c>
      <c r="E3" s="3" t="s">
        <v>53</v>
      </c>
      <c r="F3" s="3" t="s">
        <v>54</v>
      </c>
      <c r="G3" s="3" t="s">
        <v>55</v>
      </c>
      <c r="H3" s="33"/>
    </row>
    <row r="4" spans="1:8" x14ac:dyDescent="0.2">
      <c r="A4" s="39"/>
      <c r="B4" s="36"/>
      <c r="C4" s="4">
        <v>1</v>
      </c>
      <c r="D4" s="4">
        <v>2</v>
      </c>
      <c r="E4" s="4" t="s">
        <v>118</v>
      </c>
      <c r="F4" s="4">
        <v>4</v>
      </c>
      <c r="G4" s="4">
        <v>5</v>
      </c>
      <c r="H4" s="4" t="s">
        <v>119</v>
      </c>
    </row>
    <row r="5" spans="1:8" x14ac:dyDescent="0.2">
      <c r="A5" s="2"/>
      <c r="B5" s="7" t="s">
        <v>0</v>
      </c>
      <c r="C5" s="6">
        <v>74164718.939999998</v>
      </c>
      <c r="D5" s="6">
        <v>3749828.63</v>
      </c>
      <c r="E5" s="6">
        <f>C5+D5</f>
        <v>77914547.569999993</v>
      </c>
      <c r="F5" s="6">
        <v>15809346.359999999</v>
      </c>
      <c r="G5" s="6">
        <v>15421098.25</v>
      </c>
      <c r="H5" s="6">
        <f>E5-F5</f>
        <v>62105201.209999993</v>
      </c>
    </row>
    <row r="6" spans="1:8" x14ac:dyDescent="0.2">
      <c r="A6" s="2"/>
      <c r="B6" s="7" t="s">
        <v>1</v>
      </c>
      <c r="C6" s="6">
        <v>33525125.059999999</v>
      </c>
      <c r="D6" s="6">
        <v>21963460.190000001</v>
      </c>
      <c r="E6" s="6">
        <f>C6+D6</f>
        <v>55488585.25</v>
      </c>
      <c r="F6" s="6">
        <v>14075750.199999999</v>
      </c>
      <c r="G6" s="6">
        <v>14075750.199999999</v>
      </c>
      <c r="H6" s="6">
        <f>E6-F6</f>
        <v>41412835.049999997</v>
      </c>
    </row>
    <row r="7" spans="1:8" x14ac:dyDescent="0.2">
      <c r="A7" s="2"/>
      <c r="B7" s="7" t="s">
        <v>2</v>
      </c>
      <c r="C7" s="6">
        <v>3500000</v>
      </c>
      <c r="D7" s="6">
        <v>0</v>
      </c>
      <c r="E7" s="6">
        <f>C7+D7</f>
        <v>3500000</v>
      </c>
      <c r="F7" s="6">
        <v>1500000</v>
      </c>
      <c r="G7" s="6">
        <v>1500000</v>
      </c>
      <c r="H7" s="6">
        <f>E7-F7</f>
        <v>2000000</v>
      </c>
    </row>
    <row r="8" spans="1:8" x14ac:dyDescent="0.2">
      <c r="A8" s="2"/>
      <c r="B8" s="7" t="s">
        <v>39</v>
      </c>
      <c r="C8" s="6">
        <v>0</v>
      </c>
      <c r="D8" s="6">
        <v>0</v>
      </c>
      <c r="E8" s="6">
        <f>C8+D8</f>
        <v>0</v>
      </c>
      <c r="F8" s="6">
        <v>0</v>
      </c>
      <c r="G8" s="6">
        <v>0</v>
      </c>
      <c r="H8" s="6">
        <f>E8-F8</f>
        <v>0</v>
      </c>
    </row>
    <row r="9" spans="1:8" x14ac:dyDescent="0.2">
      <c r="A9" s="2"/>
      <c r="B9" s="14" t="s">
        <v>36</v>
      </c>
      <c r="C9" s="17">
        <v>0</v>
      </c>
      <c r="D9" s="17">
        <v>0</v>
      </c>
      <c r="E9" s="17">
        <f>C9+D9</f>
        <v>0</v>
      </c>
      <c r="F9" s="17">
        <v>0</v>
      </c>
      <c r="G9" s="17">
        <v>0</v>
      </c>
      <c r="H9" s="17">
        <f>E9-F9</f>
        <v>0</v>
      </c>
    </row>
    <row r="10" spans="1:8" x14ac:dyDescent="0.2">
      <c r="A10" s="8"/>
      <c r="B10" s="12" t="s">
        <v>50</v>
      </c>
      <c r="C10" s="18">
        <f t="shared" ref="C10:H10" si="0">SUM(C5+C6+C7+C8+C9)</f>
        <v>111189844</v>
      </c>
      <c r="D10" s="18">
        <f t="shared" si="0"/>
        <v>25713288.82</v>
      </c>
      <c r="E10" s="18">
        <f t="shared" si="0"/>
        <v>136903132.81999999</v>
      </c>
      <c r="F10" s="18">
        <f t="shared" si="0"/>
        <v>31385096.559999999</v>
      </c>
      <c r="G10" s="18">
        <f t="shared" si="0"/>
        <v>30996848.449999999</v>
      </c>
      <c r="H10" s="18">
        <f t="shared" si="0"/>
        <v>105518036.25999999</v>
      </c>
    </row>
    <row r="12" spans="1:8" x14ac:dyDescent="0.2">
      <c r="A12" s="1" t="s">
        <v>120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25" right="0.25" top="0.75" bottom="0.75" header="0.3" footer="0.3"/>
  <pageSetup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3"/>
  <sheetViews>
    <sheetView showGridLines="0" topLeftCell="A29" workbookViewId="0">
      <selection activeCell="A34" sqref="A34:J34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31" t="s">
        <v>160</v>
      </c>
      <c r="B1" s="29"/>
      <c r="C1" s="29"/>
      <c r="D1" s="29"/>
      <c r="E1" s="29"/>
      <c r="F1" s="29"/>
      <c r="G1" s="30"/>
    </row>
    <row r="2" spans="1:7" x14ac:dyDescent="0.2">
      <c r="A2" s="34" t="s">
        <v>51</v>
      </c>
      <c r="B2" s="31" t="s">
        <v>57</v>
      </c>
      <c r="C2" s="29"/>
      <c r="D2" s="29"/>
      <c r="E2" s="29"/>
      <c r="F2" s="30"/>
      <c r="G2" s="32" t="s">
        <v>56</v>
      </c>
    </row>
    <row r="3" spans="1:7" ht="24.9" customHeight="1" x14ac:dyDescent="0.2">
      <c r="A3" s="35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3"/>
    </row>
    <row r="4" spans="1:7" x14ac:dyDescent="0.2">
      <c r="A4" s="36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24"/>
      <c r="B5" s="9"/>
      <c r="C5" s="9"/>
      <c r="D5" s="9"/>
      <c r="E5" s="9"/>
      <c r="F5" s="9"/>
      <c r="G5" s="9"/>
    </row>
    <row r="6" spans="1:7" x14ac:dyDescent="0.2">
      <c r="A6" s="25" t="s">
        <v>131</v>
      </c>
      <c r="B6" s="6">
        <v>3900710.74</v>
      </c>
      <c r="C6" s="6">
        <v>0</v>
      </c>
      <c r="D6" s="6">
        <f>B6+C6</f>
        <v>3900710.74</v>
      </c>
      <c r="E6" s="6">
        <v>877361.63</v>
      </c>
      <c r="F6" s="6">
        <v>877361.63</v>
      </c>
      <c r="G6" s="6">
        <f>D6-E6</f>
        <v>3023349.1100000003</v>
      </c>
    </row>
    <row r="7" spans="1:7" x14ac:dyDescent="0.2">
      <c r="A7" s="25" t="s">
        <v>132</v>
      </c>
      <c r="B7" s="6">
        <v>12580230.08</v>
      </c>
      <c r="C7" s="6">
        <v>1909000</v>
      </c>
      <c r="D7" s="6">
        <f t="shared" ref="D7:D12" si="0">B7+C7</f>
        <v>14489230.08</v>
      </c>
      <c r="E7" s="6">
        <v>2610496.15</v>
      </c>
      <c r="F7" s="6">
        <v>2561236.2999999998</v>
      </c>
      <c r="G7" s="6">
        <f t="shared" ref="G7:G12" si="1">D7-E7</f>
        <v>11878733.93</v>
      </c>
    </row>
    <row r="8" spans="1:7" x14ac:dyDescent="0.2">
      <c r="A8" s="25" t="s">
        <v>133</v>
      </c>
      <c r="B8" s="6">
        <v>762732.94</v>
      </c>
      <c r="C8" s="6">
        <v>0</v>
      </c>
      <c r="D8" s="6">
        <f t="shared" si="0"/>
        <v>762732.94</v>
      </c>
      <c r="E8" s="6">
        <v>162473.68</v>
      </c>
      <c r="F8" s="6">
        <v>162473.68</v>
      </c>
      <c r="G8" s="6">
        <f t="shared" si="1"/>
        <v>600259.26</v>
      </c>
    </row>
    <row r="9" spans="1:7" x14ac:dyDescent="0.2">
      <c r="A9" s="25" t="s">
        <v>134</v>
      </c>
      <c r="B9" s="6">
        <v>391340.57</v>
      </c>
      <c r="C9" s="6">
        <v>0</v>
      </c>
      <c r="D9" s="6">
        <f t="shared" si="0"/>
        <v>391340.57</v>
      </c>
      <c r="E9" s="6">
        <v>86349.69</v>
      </c>
      <c r="F9" s="6">
        <v>86349.69</v>
      </c>
      <c r="G9" s="6">
        <f t="shared" si="1"/>
        <v>304990.88</v>
      </c>
    </row>
    <row r="10" spans="1:7" x14ac:dyDescent="0.2">
      <c r="A10" s="25" t="s">
        <v>135</v>
      </c>
      <c r="B10" s="6">
        <v>6990667.8799999999</v>
      </c>
      <c r="C10" s="6">
        <v>0</v>
      </c>
      <c r="D10" s="6">
        <f t="shared" si="0"/>
        <v>6990667.8799999999</v>
      </c>
      <c r="E10" s="6">
        <v>2413862.58</v>
      </c>
      <c r="F10" s="6">
        <v>2403251.58</v>
      </c>
      <c r="G10" s="6">
        <f t="shared" si="1"/>
        <v>4576805.3</v>
      </c>
    </row>
    <row r="11" spans="1:7" x14ac:dyDescent="0.2">
      <c r="A11" s="25" t="s">
        <v>136</v>
      </c>
      <c r="B11" s="6">
        <v>983062.41</v>
      </c>
      <c r="C11" s="6">
        <v>0</v>
      </c>
      <c r="D11" s="6">
        <f t="shared" si="0"/>
        <v>983062.41</v>
      </c>
      <c r="E11" s="6">
        <v>138918.51999999999</v>
      </c>
      <c r="F11" s="6">
        <v>138468.51999999999</v>
      </c>
      <c r="G11" s="6">
        <f t="shared" si="1"/>
        <v>844143.89</v>
      </c>
    </row>
    <row r="12" spans="1:7" x14ac:dyDescent="0.2">
      <c r="A12" s="25" t="s">
        <v>137</v>
      </c>
      <c r="B12" s="6">
        <v>33867955.93</v>
      </c>
      <c r="C12" s="6">
        <v>20118048.18</v>
      </c>
      <c r="D12" s="6">
        <f t="shared" si="0"/>
        <v>53986004.109999999</v>
      </c>
      <c r="E12" s="6">
        <v>14663857.869999999</v>
      </c>
      <c r="F12" s="6">
        <v>14652183.630000001</v>
      </c>
      <c r="G12" s="6">
        <f t="shared" si="1"/>
        <v>39322146.240000002</v>
      </c>
    </row>
    <row r="13" spans="1:7" x14ac:dyDescent="0.2">
      <c r="A13" s="25" t="s">
        <v>138</v>
      </c>
      <c r="B13" s="6">
        <v>5775023.8600000003</v>
      </c>
      <c r="C13" s="6">
        <v>570595.93000000005</v>
      </c>
      <c r="D13" s="6">
        <f t="shared" ref="D13" si="2">B13+C13</f>
        <v>6345619.79</v>
      </c>
      <c r="E13" s="6">
        <v>844231.63</v>
      </c>
      <c r="F13" s="6">
        <v>842206.63</v>
      </c>
      <c r="G13" s="6">
        <f t="shared" ref="G13" si="3">D13-E13</f>
        <v>5501388.1600000001</v>
      </c>
    </row>
    <row r="14" spans="1:7" x14ac:dyDescent="0.2">
      <c r="A14" s="25" t="s">
        <v>139</v>
      </c>
      <c r="B14" s="6">
        <v>2352273.86</v>
      </c>
      <c r="C14" s="6">
        <v>976000</v>
      </c>
      <c r="D14" s="6">
        <f t="shared" ref="D14" si="4">B14+C14</f>
        <v>3328273.86</v>
      </c>
      <c r="E14" s="6">
        <v>100099.71</v>
      </c>
      <c r="F14" s="6">
        <v>84231.82</v>
      </c>
      <c r="G14" s="6">
        <f t="shared" ref="G14" si="5">D14-E14</f>
        <v>3228174.15</v>
      </c>
    </row>
    <row r="15" spans="1:7" x14ac:dyDescent="0.2">
      <c r="A15" s="25" t="s">
        <v>140</v>
      </c>
      <c r="B15" s="6">
        <v>3080221.51</v>
      </c>
      <c r="C15" s="6">
        <v>0</v>
      </c>
      <c r="D15" s="6">
        <f t="shared" ref="D15" si="6">B15+C15</f>
        <v>3080221.51</v>
      </c>
      <c r="E15" s="6">
        <v>633075.89</v>
      </c>
      <c r="F15" s="6">
        <v>603791.84</v>
      </c>
      <c r="G15" s="6">
        <f t="shared" ref="G15" si="7">D15-E15</f>
        <v>2447145.6199999996</v>
      </c>
    </row>
    <row r="16" spans="1:7" x14ac:dyDescent="0.2">
      <c r="A16" s="25" t="s">
        <v>141</v>
      </c>
      <c r="B16" s="6">
        <v>1304436.42</v>
      </c>
      <c r="C16" s="6">
        <v>30000</v>
      </c>
      <c r="D16" s="6">
        <f t="shared" ref="D16" si="8">B16+C16</f>
        <v>1334436.42</v>
      </c>
      <c r="E16" s="6">
        <v>292559.73</v>
      </c>
      <c r="F16" s="6">
        <v>287159.73</v>
      </c>
      <c r="G16" s="6">
        <f t="shared" ref="G16" si="9">D16-E16</f>
        <v>1041876.69</v>
      </c>
    </row>
    <row r="17" spans="1:7" x14ac:dyDescent="0.2">
      <c r="A17" s="25" t="s">
        <v>142</v>
      </c>
      <c r="B17" s="6">
        <v>369266.16</v>
      </c>
      <c r="C17" s="6">
        <v>20000</v>
      </c>
      <c r="D17" s="6">
        <f t="shared" ref="D17" si="10">B17+C17</f>
        <v>389266.16</v>
      </c>
      <c r="E17" s="6">
        <v>101210.7</v>
      </c>
      <c r="F17" s="6">
        <v>101210.7</v>
      </c>
      <c r="G17" s="6">
        <f t="shared" ref="G17" si="11">D17-E17</f>
        <v>288055.45999999996</v>
      </c>
    </row>
    <row r="18" spans="1:7" x14ac:dyDescent="0.2">
      <c r="A18" s="25" t="s">
        <v>143</v>
      </c>
      <c r="B18" s="6">
        <v>1646380.09</v>
      </c>
      <c r="C18" s="6">
        <v>0</v>
      </c>
      <c r="D18" s="6">
        <f t="shared" ref="D18" si="12">B18+C18</f>
        <v>1646380.09</v>
      </c>
      <c r="E18" s="6">
        <v>356735.44</v>
      </c>
      <c r="F18" s="6">
        <v>356735.44</v>
      </c>
      <c r="G18" s="6">
        <f t="shared" ref="G18" si="13">D18-E18</f>
        <v>1289644.6500000001</v>
      </c>
    </row>
    <row r="19" spans="1:7" x14ac:dyDescent="0.2">
      <c r="A19" s="25" t="s">
        <v>144</v>
      </c>
      <c r="B19" s="6">
        <v>2477971.14</v>
      </c>
      <c r="C19" s="6">
        <v>520000</v>
      </c>
      <c r="D19" s="6">
        <f t="shared" ref="D19" si="14">B19+C19</f>
        <v>2997971.14</v>
      </c>
      <c r="E19" s="6">
        <v>938927.73</v>
      </c>
      <c r="F19" s="6">
        <v>910999.36</v>
      </c>
      <c r="G19" s="6">
        <f t="shared" ref="G19" si="15">D19-E19</f>
        <v>2059043.4100000001</v>
      </c>
    </row>
    <row r="20" spans="1:7" x14ac:dyDescent="0.2">
      <c r="A20" s="25" t="s">
        <v>145</v>
      </c>
      <c r="B20" s="6">
        <v>2792191.68</v>
      </c>
      <c r="C20" s="6">
        <v>0</v>
      </c>
      <c r="D20" s="6">
        <f t="shared" ref="D20" si="16">B20+C20</f>
        <v>2792191.68</v>
      </c>
      <c r="E20" s="6">
        <v>599644.15</v>
      </c>
      <c r="F20" s="6">
        <v>564116.65</v>
      </c>
      <c r="G20" s="6">
        <f t="shared" ref="G20" si="17">D20-E20</f>
        <v>2192547.5300000003</v>
      </c>
    </row>
    <row r="21" spans="1:7" x14ac:dyDescent="0.2">
      <c r="A21" s="25" t="s">
        <v>146</v>
      </c>
      <c r="B21" s="6">
        <v>136271.16</v>
      </c>
      <c r="C21" s="6">
        <v>0</v>
      </c>
      <c r="D21" s="6">
        <f t="shared" ref="D21" si="18">B21+C21</f>
        <v>136271.16</v>
      </c>
      <c r="E21" s="6">
        <v>0</v>
      </c>
      <c r="F21" s="6">
        <v>0</v>
      </c>
      <c r="G21" s="6">
        <f t="shared" ref="G21" si="19">D21-E21</f>
        <v>136271.16</v>
      </c>
    </row>
    <row r="22" spans="1:7" x14ac:dyDescent="0.2">
      <c r="A22" s="25" t="s">
        <v>147</v>
      </c>
      <c r="B22" s="6">
        <v>4804204.99</v>
      </c>
      <c r="C22" s="6">
        <v>960277</v>
      </c>
      <c r="D22" s="6">
        <f t="shared" ref="D22" si="20">B22+C22</f>
        <v>5764481.9900000002</v>
      </c>
      <c r="E22" s="6">
        <v>1116901.5900000001</v>
      </c>
      <c r="F22" s="6">
        <v>1108801.5900000001</v>
      </c>
      <c r="G22" s="6">
        <f t="shared" ref="G22" si="21">D22-E22</f>
        <v>4647580.4000000004</v>
      </c>
    </row>
    <row r="23" spans="1:7" x14ac:dyDescent="0.2">
      <c r="A23" s="25" t="s">
        <v>148</v>
      </c>
      <c r="B23" s="6">
        <v>165336.06</v>
      </c>
      <c r="C23" s="6">
        <v>0</v>
      </c>
      <c r="D23" s="6">
        <f t="shared" ref="D23" si="22">B23+C23</f>
        <v>165336.06</v>
      </c>
      <c r="E23" s="6">
        <v>34404.959999999999</v>
      </c>
      <c r="F23" s="6">
        <v>34404.959999999999</v>
      </c>
      <c r="G23" s="6">
        <f t="shared" ref="G23" si="23">D23-E23</f>
        <v>130931.1</v>
      </c>
    </row>
    <row r="24" spans="1:7" x14ac:dyDescent="0.2">
      <c r="A24" s="25" t="s">
        <v>149</v>
      </c>
      <c r="B24" s="6">
        <v>204634.35</v>
      </c>
      <c r="C24" s="6">
        <v>0</v>
      </c>
      <c r="D24" s="6">
        <f t="shared" ref="D24" si="24">B24+C24</f>
        <v>204634.35</v>
      </c>
      <c r="E24" s="6">
        <v>30316.2</v>
      </c>
      <c r="F24" s="6">
        <v>30316.2</v>
      </c>
      <c r="G24" s="6">
        <f t="shared" ref="G24" si="25">D24-E24</f>
        <v>174318.15</v>
      </c>
    </row>
    <row r="25" spans="1:7" x14ac:dyDescent="0.2">
      <c r="A25" s="25" t="s">
        <v>150</v>
      </c>
      <c r="B25" s="6">
        <v>13572304.59</v>
      </c>
      <c r="C25" s="6">
        <v>0</v>
      </c>
      <c r="D25" s="6">
        <f t="shared" ref="D25" si="26">B25+C25</f>
        <v>13572304.59</v>
      </c>
      <c r="E25" s="6">
        <v>2549033.85</v>
      </c>
      <c r="F25" s="6">
        <v>2363688.39</v>
      </c>
      <c r="G25" s="6">
        <f t="shared" ref="G25" si="27">D25-E25</f>
        <v>11023270.74</v>
      </c>
    </row>
    <row r="26" spans="1:7" x14ac:dyDescent="0.2">
      <c r="A26" s="25" t="s">
        <v>151</v>
      </c>
      <c r="B26" s="6">
        <v>391698.86</v>
      </c>
      <c r="C26" s="6">
        <v>0</v>
      </c>
      <c r="D26" s="6">
        <f t="shared" ref="D26" si="28">B26+C26</f>
        <v>391698.86</v>
      </c>
      <c r="E26" s="6">
        <v>110082.6</v>
      </c>
      <c r="F26" s="6">
        <v>109614.6</v>
      </c>
      <c r="G26" s="6">
        <f t="shared" ref="G26" si="29">D26-E26</f>
        <v>281616.26</v>
      </c>
    </row>
    <row r="27" spans="1:7" x14ac:dyDescent="0.2">
      <c r="A27" s="25" t="s">
        <v>152</v>
      </c>
      <c r="B27" s="6">
        <v>351415.86</v>
      </c>
      <c r="C27" s="6">
        <v>0</v>
      </c>
      <c r="D27" s="6">
        <f t="shared" ref="D27" si="30">B27+C27</f>
        <v>351415.86</v>
      </c>
      <c r="E27" s="6">
        <v>60122.400000000001</v>
      </c>
      <c r="F27" s="6">
        <v>60122.400000000001</v>
      </c>
      <c r="G27" s="6">
        <f t="shared" ref="G27" si="31">D27-E27</f>
        <v>291293.45999999996</v>
      </c>
    </row>
    <row r="28" spans="1:7" x14ac:dyDescent="0.2">
      <c r="A28" s="25" t="s">
        <v>153</v>
      </c>
      <c r="B28" s="6">
        <v>1185292.8</v>
      </c>
      <c r="C28" s="6">
        <v>979367.71</v>
      </c>
      <c r="D28" s="6">
        <f t="shared" ref="D28" si="32">B28+C28</f>
        <v>2164660.5099999998</v>
      </c>
      <c r="E28" s="6">
        <v>170466.8</v>
      </c>
      <c r="F28" s="6">
        <v>169679.3</v>
      </c>
      <c r="G28" s="6">
        <f t="shared" ref="G28" si="33">D28-E28</f>
        <v>1994193.7099999997</v>
      </c>
    </row>
    <row r="29" spans="1:7" x14ac:dyDescent="0.2">
      <c r="A29" s="25" t="s">
        <v>154</v>
      </c>
      <c r="B29" s="6">
        <v>961273.85</v>
      </c>
      <c r="C29" s="6">
        <v>-450000</v>
      </c>
      <c r="D29" s="6">
        <f t="shared" ref="D29" si="34">B29+C29</f>
        <v>511273.85</v>
      </c>
      <c r="E29" s="6">
        <v>56134.97</v>
      </c>
      <c r="F29" s="6">
        <v>54852.47</v>
      </c>
      <c r="G29" s="6">
        <f t="shared" ref="G29" si="35">D29-E29</f>
        <v>455138.88</v>
      </c>
    </row>
    <row r="30" spans="1:7" x14ac:dyDescent="0.2">
      <c r="A30" s="25" t="s">
        <v>155</v>
      </c>
      <c r="B30" s="6">
        <v>481327.48</v>
      </c>
      <c r="C30" s="6">
        <v>0</v>
      </c>
      <c r="D30" s="6">
        <f t="shared" ref="D30" si="36">B30+C30</f>
        <v>481327.48</v>
      </c>
      <c r="E30" s="6">
        <v>107437.6</v>
      </c>
      <c r="F30" s="6">
        <v>104962.6</v>
      </c>
      <c r="G30" s="6">
        <f t="shared" ref="G30" si="37">D30-E30</f>
        <v>373889.88</v>
      </c>
    </row>
    <row r="31" spans="1:7" x14ac:dyDescent="0.2">
      <c r="A31" s="25" t="s">
        <v>156</v>
      </c>
      <c r="B31" s="6">
        <v>1388274.21</v>
      </c>
      <c r="C31" s="6">
        <v>80000</v>
      </c>
      <c r="D31" s="6">
        <f t="shared" ref="D31" si="38">B31+C31</f>
        <v>1468274.21</v>
      </c>
      <c r="E31" s="6">
        <v>274554.36</v>
      </c>
      <c r="F31" s="6">
        <v>272792.61</v>
      </c>
      <c r="G31" s="6">
        <f t="shared" ref="G31" si="39">D31-E31</f>
        <v>1193719.8500000001</v>
      </c>
    </row>
    <row r="32" spans="1:7" x14ac:dyDescent="0.2">
      <c r="A32" s="25" t="s">
        <v>157</v>
      </c>
      <c r="B32" s="6">
        <v>6397619.0099999998</v>
      </c>
      <c r="C32" s="6">
        <v>0</v>
      </c>
      <c r="D32" s="6">
        <f t="shared" ref="D32" si="40">B32+C32</f>
        <v>6397619.0099999998</v>
      </c>
      <c r="E32" s="6">
        <v>1599404.76</v>
      </c>
      <c r="F32" s="6">
        <v>1599404.76</v>
      </c>
      <c r="G32" s="6">
        <f t="shared" ref="G32" si="41">D32-E32</f>
        <v>4798214.25</v>
      </c>
    </row>
    <row r="33" spans="1:7" x14ac:dyDescent="0.2">
      <c r="A33" s="25" t="s">
        <v>158</v>
      </c>
      <c r="B33" s="6">
        <v>1825725.51</v>
      </c>
      <c r="C33" s="6">
        <v>0</v>
      </c>
      <c r="D33" s="6">
        <f t="shared" ref="D33" si="42">B33+C33</f>
        <v>1825725.51</v>
      </c>
      <c r="E33" s="6">
        <v>456431.37</v>
      </c>
      <c r="F33" s="6">
        <v>456431.37</v>
      </c>
      <c r="G33" s="6">
        <f t="shared" ref="G33" si="43">D33-E33</f>
        <v>1369294.1400000001</v>
      </c>
    </row>
    <row r="34" spans="1:7" x14ac:dyDescent="0.2">
      <c r="A34" s="25" t="s">
        <v>159</v>
      </c>
      <c r="B34" s="6">
        <v>50000</v>
      </c>
      <c r="C34" s="6">
        <v>0</v>
      </c>
      <c r="D34" s="6">
        <f t="shared" ref="D34" si="44">B34+C34</f>
        <v>50000</v>
      </c>
      <c r="E34" s="6">
        <v>0</v>
      </c>
      <c r="F34" s="6">
        <v>0</v>
      </c>
      <c r="G34" s="6">
        <f t="shared" ref="G34" si="45">D34-E34</f>
        <v>50000</v>
      </c>
    </row>
    <row r="35" spans="1:7" x14ac:dyDescent="0.2">
      <c r="A35" s="25"/>
      <c r="B35" s="6"/>
      <c r="C35" s="6"/>
      <c r="D35" s="6"/>
      <c r="E35" s="6"/>
      <c r="F35" s="6"/>
      <c r="G35" s="6"/>
    </row>
    <row r="36" spans="1:7" x14ac:dyDescent="0.2">
      <c r="A36" s="13" t="s">
        <v>50</v>
      </c>
      <c r="B36" s="19">
        <f t="shared" ref="B36:G36" si="46">SUM(B6:B35)</f>
        <v>111189844</v>
      </c>
      <c r="C36" s="19">
        <f t="shared" si="46"/>
        <v>25713288.82</v>
      </c>
      <c r="D36" s="19">
        <f t="shared" si="46"/>
        <v>136903132.81999999</v>
      </c>
      <c r="E36" s="19">
        <f t="shared" si="46"/>
        <v>31385096.560000002</v>
      </c>
      <c r="F36" s="19">
        <f t="shared" si="46"/>
        <v>30996848.450000003</v>
      </c>
      <c r="G36" s="19">
        <f t="shared" si="46"/>
        <v>105518036.25999998</v>
      </c>
    </row>
    <row r="39" spans="1:7" ht="45" customHeight="1" x14ac:dyDescent="0.2">
      <c r="A39" s="31" t="s">
        <v>161</v>
      </c>
      <c r="B39" s="29"/>
      <c r="C39" s="29"/>
      <c r="D39" s="29"/>
      <c r="E39" s="29"/>
      <c r="F39" s="29"/>
      <c r="G39" s="30"/>
    </row>
    <row r="40" spans="1:7" x14ac:dyDescent="0.2">
      <c r="A40" s="34" t="s">
        <v>51</v>
      </c>
      <c r="B40" s="31" t="s">
        <v>57</v>
      </c>
      <c r="C40" s="29"/>
      <c r="D40" s="29"/>
      <c r="E40" s="29"/>
      <c r="F40" s="30"/>
      <c r="G40" s="32" t="s">
        <v>56</v>
      </c>
    </row>
    <row r="41" spans="1:7" ht="20.399999999999999" x14ac:dyDescent="0.2">
      <c r="A41" s="35"/>
      <c r="B41" s="3" t="s">
        <v>52</v>
      </c>
      <c r="C41" s="3" t="s">
        <v>117</v>
      </c>
      <c r="D41" s="3" t="s">
        <v>53</v>
      </c>
      <c r="E41" s="3" t="s">
        <v>54</v>
      </c>
      <c r="F41" s="3" t="s">
        <v>55</v>
      </c>
      <c r="G41" s="33"/>
    </row>
    <row r="42" spans="1:7" x14ac:dyDescent="0.2">
      <c r="A42" s="36"/>
      <c r="B42" s="4">
        <v>1</v>
      </c>
      <c r="C42" s="4">
        <v>2</v>
      </c>
      <c r="D42" s="4" t="s">
        <v>118</v>
      </c>
      <c r="E42" s="4">
        <v>4</v>
      </c>
      <c r="F42" s="4">
        <v>5</v>
      </c>
      <c r="G42" s="4" t="s">
        <v>119</v>
      </c>
    </row>
    <row r="43" spans="1:7" x14ac:dyDescent="0.2">
      <c r="A43" s="26" t="s">
        <v>8</v>
      </c>
      <c r="B43" s="6">
        <v>0</v>
      </c>
      <c r="C43" s="6">
        <v>0</v>
      </c>
      <c r="D43" s="6">
        <f>B43+C43</f>
        <v>0</v>
      </c>
      <c r="E43" s="6">
        <v>0</v>
      </c>
      <c r="F43" s="6">
        <v>0</v>
      </c>
      <c r="G43" s="6">
        <f>D43-E43</f>
        <v>0</v>
      </c>
    </row>
    <row r="44" spans="1:7" x14ac:dyDescent="0.2">
      <c r="A44" s="26" t="s">
        <v>9</v>
      </c>
      <c r="B44" s="6">
        <v>0</v>
      </c>
      <c r="C44" s="6">
        <v>0</v>
      </c>
      <c r="D44" s="6">
        <f t="shared" ref="D44:D46" si="47">B44+C44</f>
        <v>0</v>
      </c>
      <c r="E44" s="6">
        <v>0</v>
      </c>
      <c r="F44" s="6">
        <v>0</v>
      </c>
      <c r="G44" s="6">
        <f t="shared" ref="G44:G46" si="48">D44-E44</f>
        <v>0</v>
      </c>
    </row>
    <row r="45" spans="1:7" x14ac:dyDescent="0.2">
      <c r="A45" s="26" t="s">
        <v>10</v>
      </c>
      <c r="B45" s="6">
        <v>0</v>
      </c>
      <c r="C45" s="6">
        <v>0</v>
      </c>
      <c r="D45" s="6">
        <f t="shared" si="47"/>
        <v>0</v>
      </c>
      <c r="E45" s="6">
        <v>0</v>
      </c>
      <c r="F45" s="6">
        <v>0</v>
      </c>
      <c r="G45" s="6">
        <f t="shared" si="48"/>
        <v>0</v>
      </c>
    </row>
    <row r="46" spans="1:7" x14ac:dyDescent="0.2">
      <c r="A46" s="26" t="s">
        <v>121</v>
      </c>
      <c r="B46" s="6">
        <v>0</v>
      </c>
      <c r="C46" s="6">
        <v>0</v>
      </c>
      <c r="D46" s="6">
        <f t="shared" si="47"/>
        <v>0</v>
      </c>
      <c r="E46" s="6">
        <v>0</v>
      </c>
      <c r="F46" s="6">
        <v>0</v>
      </c>
      <c r="G46" s="6">
        <f t="shared" si="48"/>
        <v>0</v>
      </c>
    </row>
    <row r="47" spans="1:7" x14ac:dyDescent="0.2">
      <c r="A47" s="13" t="s">
        <v>50</v>
      </c>
      <c r="B47" s="19">
        <f t="shared" ref="B47:G47" si="49">SUM(B43:B46)</f>
        <v>0</v>
      </c>
      <c r="C47" s="19">
        <f t="shared" si="49"/>
        <v>0</v>
      </c>
      <c r="D47" s="19">
        <f t="shared" si="49"/>
        <v>0</v>
      </c>
      <c r="E47" s="19">
        <f t="shared" si="49"/>
        <v>0</v>
      </c>
      <c r="F47" s="19">
        <f t="shared" si="49"/>
        <v>0</v>
      </c>
      <c r="G47" s="19">
        <f t="shared" si="49"/>
        <v>0</v>
      </c>
    </row>
    <row r="50" spans="1:7" ht="45" customHeight="1" x14ac:dyDescent="0.2">
      <c r="A50" s="31" t="s">
        <v>162</v>
      </c>
      <c r="B50" s="29"/>
      <c r="C50" s="29"/>
      <c r="D50" s="29"/>
      <c r="E50" s="29"/>
      <c r="F50" s="29"/>
      <c r="G50" s="30"/>
    </row>
    <row r="51" spans="1:7" x14ac:dyDescent="0.2">
      <c r="A51" s="34" t="s">
        <v>51</v>
      </c>
      <c r="B51" s="31" t="s">
        <v>57</v>
      </c>
      <c r="C51" s="29"/>
      <c r="D51" s="29"/>
      <c r="E51" s="29"/>
      <c r="F51" s="30"/>
      <c r="G51" s="32" t="s">
        <v>56</v>
      </c>
    </row>
    <row r="52" spans="1:7" ht="20.399999999999999" x14ac:dyDescent="0.2">
      <c r="A52" s="35"/>
      <c r="B52" s="3" t="s">
        <v>52</v>
      </c>
      <c r="C52" s="3" t="s">
        <v>117</v>
      </c>
      <c r="D52" s="3" t="s">
        <v>53</v>
      </c>
      <c r="E52" s="3" t="s">
        <v>54</v>
      </c>
      <c r="F52" s="3" t="s">
        <v>55</v>
      </c>
      <c r="G52" s="33"/>
    </row>
    <row r="53" spans="1:7" x14ac:dyDescent="0.2">
      <c r="A53" s="36"/>
      <c r="B53" s="4">
        <v>1</v>
      </c>
      <c r="C53" s="4">
        <v>2</v>
      </c>
      <c r="D53" s="4" t="s">
        <v>118</v>
      </c>
      <c r="E53" s="4">
        <v>4</v>
      </c>
      <c r="F53" s="4">
        <v>5</v>
      </c>
      <c r="G53" s="4" t="s">
        <v>119</v>
      </c>
    </row>
    <row r="54" spans="1:7" x14ac:dyDescent="0.2">
      <c r="A54" s="27" t="s">
        <v>12</v>
      </c>
      <c r="B54" s="6">
        <v>0</v>
      </c>
      <c r="C54" s="6">
        <v>0</v>
      </c>
      <c r="D54" s="6">
        <f t="shared" ref="D54:D60" si="50">B54+C54</f>
        <v>0</v>
      </c>
      <c r="E54" s="6">
        <v>0</v>
      </c>
      <c r="F54" s="6">
        <v>0</v>
      </c>
      <c r="G54" s="6">
        <f t="shared" ref="G54:G60" si="51">D54-E54</f>
        <v>0</v>
      </c>
    </row>
    <row r="55" spans="1:7" x14ac:dyDescent="0.2">
      <c r="A55" s="27" t="s">
        <v>11</v>
      </c>
      <c r="B55" s="6">
        <v>0</v>
      </c>
      <c r="C55" s="6">
        <v>0</v>
      </c>
      <c r="D55" s="6">
        <f t="shared" si="50"/>
        <v>0</v>
      </c>
      <c r="E55" s="6">
        <v>0</v>
      </c>
      <c r="F55" s="6">
        <v>0</v>
      </c>
      <c r="G55" s="6">
        <f t="shared" si="51"/>
        <v>0</v>
      </c>
    </row>
    <row r="56" spans="1:7" ht="20.399999999999999" x14ac:dyDescent="0.2">
      <c r="A56" s="27" t="s">
        <v>13</v>
      </c>
      <c r="B56" s="6">
        <v>0</v>
      </c>
      <c r="C56" s="6">
        <v>0</v>
      </c>
      <c r="D56" s="6">
        <f t="shared" si="50"/>
        <v>0</v>
      </c>
      <c r="E56" s="6">
        <v>0</v>
      </c>
      <c r="F56" s="6">
        <v>0</v>
      </c>
      <c r="G56" s="6">
        <f t="shared" si="51"/>
        <v>0</v>
      </c>
    </row>
    <row r="57" spans="1:7" x14ac:dyDescent="0.2">
      <c r="A57" s="27" t="s">
        <v>25</v>
      </c>
      <c r="B57" s="6">
        <v>0</v>
      </c>
      <c r="C57" s="6">
        <v>0</v>
      </c>
      <c r="D57" s="6">
        <f t="shared" si="50"/>
        <v>0</v>
      </c>
      <c r="E57" s="6">
        <v>0</v>
      </c>
      <c r="F57" s="6">
        <v>0</v>
      </c>
      <c r="G57" s="6">
        <f t="shared" si="51"/>
        <v>0</v>
      </c>
    </row>
    <row r="58" spans="1:7" ht="11.25" customHeight="1" x14ac:dyDescent="0.2">
      <c r="A58" s="27" t="s">
        <v>26</v>
      </c>
      <c r="B58" s="6">
        <v>0</v>
      </c>
      <c r="C58" s="6">
        <v>0</v>
      </c>
      <c r="D58" s="6">
        <f t="shared" si="50"/>
        <v>0</v>
      </c>
      <c r="E58" s="6">
        <v>0</v>
      </c>
      <c r="F58" s="6">
        <v>0</v>
      </c>
      <c r="G58" s="6">
        <f t="shared" si="51"/>
        <v>0</v>
      </c>
    </row>
    <row r="59" spans="1:7" x14ac:dyDescent="0.2">
      <c r="A59" s="27" t="s">
        <v>128</v>
      </c>
      <c r="B59" s="6">
        <v>0</v>
      </c>
      <c r="C59" s="6">
        <v>0</v>
      </c>
      <c r="D59" s="6">
        <f t="shared" si="50"/>
        <v>0</v>
      </c>
      <c r="E59" s="6">
        <v>0</v>
      </c>
      <c r="F59" s="6">
        <v>0</v>
      </c>
      <c r="G59" s="6">
        <f t="shared" si="51"/>
        <v>0</v>
      </c>
    </row>
    <row r="60" spans="1:7" x14ac:dyDescent="0.2">
      <c r="A60" s="27" t="s">
        <v>14</v>
      </c>
      <c r="B60" s="6">
        <v>0</v>
      </c>
      <c r="C60" s="6">
        <v>0</v>
      </c>
      <c r="D60" s="6">
        <f t="shared" si="50"/>
        <v>0</v>
      </c>
      <c r="E60" s="6">
        <v>0</v>
      </c>
      <c r="F60" s="6">
        <v>0</v>
      </c>
      <c r="G60" s="6">
        <f t="shared" si="51"/>
        <v>0</v>
      </c>
    </row>
    <row r="61" spans="1:7" x14ac:dyDescent="0.2">
      <c r="A61" s="13" t="s">
        <v>50</v>
      </c>
      <c r="B61" s="19">
        <f t="shared" ref="B61:G61" si="52">SUM(B54:B60)</f>
        <v>0</v>
      </c>
      <c r="C61" s="19">
        <f t="shared" si="52"/>
        <v>0</v>
      </c>
      <c r="D61" s="19">
        <f t="shared" si="52"/>
        <v>0</v>
      </c>
      <c r="E61" s="19">
        <f t="shared" si="52"/>
        <v>0</v>
      </c>
      <c r="F61" s="19">
        <f t="shared" si="52"/>
        <v>0</v>
      </c>
      <c r="G61" s="19">
        <f t="shared" si="52"/>
        <v>0</v>
      </c>
    </row>
    <row r="63" spans="1:7" x14ac:dyDescent="0.2">
      <c r="A63" s="1" t="s">
        <v>120</v>
      </c>
    </row>
  </sheetData>
  <sheetProtection formatCells="0" formatColumns="0" formatRows="0" insertRows="0" deleteRows="0" autoFilter="0"/>
  <mergeCells count="12">
    <mergeCell ref="B51:F51"/>
    <mergeCell ref="G51:G52"/>
    <mergeCell ref="B40:F40"/>
    <mergeCell ref="G40:G41"/>
    <mergeCell ref="A50:G50"/>
    <mergeCell ref="A40:A42"/>
    <mergeCell ref="A51:A53"/>
    <mergeCell ref="B2:F2"/>
    <mergeCell ref="G2:G3"/>
    <mergeCell ref="A1:G1"/>
    <mergeCell ref="A39:G39"/>
    <mergeCell ref="A2:A4"/>
  </mergeCells>
  <printOptions horizontalCentered="1"/>
  <pageMargins left="0.25" right="0.25" top="0.75" bottom="0.75" header="0.3" footer="0.3"/>
  <pageSetup scale="9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showGridLines="0" tabSelected="1" workbookViewId="0">
      <selection activeCell="J24" sqref="J24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31" t="s">
        <v>163</v>
      </c>
      <c r="B1" s="29"/>
      <c r="C1" s="29"/>
      <c r="D1" s="29"/>
      <c r="E1" s="29"/>
      <c r="F1" s="29"/>
      <c r="G1" s="30"/>
    </row>
    <row r="2" spans="1:7" x14ac:dyDescent="0.2">
      <c r="A2" s="34" t="s">
        <v>51</v>
      </c>
      <c r="B2" s="31" t="s">
        <v>57</v>
      </c>
      <c r="C2" s="29"/>
      <c r="D2" s="29"/>
      <c r="E2" s="29"/>
      <c r="F2" s="30"/>
      <c r="G2" s="32" t="s">
        <v>56</v>
      </c>
    </row>
    <row r="3" spans="1:7" ht="24.9" customHeight="1" x14ac:dyDescent="0.2">
      <c r="A3" s="35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3"/>
    </row>
    <row r="4" spans="1:7" x14ac:dyDescent="0.2">
      <c r="A4" s="36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10" t="s">
        <v>15</v>
      </c>
      <c r="B5" s="16">
        <f t="shared" ref="B5:G5" si="0">SUM(B6:B13)</f>
        <v>42274356.150000006</v>
      </c>
      <c r="C5" s="16">
        <f t="shared" si="0"/>
        <v>1929000</v>
      </c>
      <c r="D5" s="16">
        <f t="shared" si="0"/>
        <v>44203356.150000006</v>
      </c>
      <c r="E5" s="16">
        <f t="shared" si="0"/>
        <v>9544278.6400000006</v>
      </c>
      <c r="F5" s="16">
        <f t="shared" si="0"/>
        <v>9295669.3300000019</v>
      </c>
      <c r="G5" s="16">
        <f t="shared" si="0"/>
        <v>34659077.510000005</v>
      </c>
    </row>
    <row r="6" spans="1:7" x14ac:dyDescent="0.2">
      <c r="A6" s="28" t="s">
        <v>40</v>
      </c>
      <c r="B6" s="6">
        <v>0</v>
      </c>
      <c r="C6" s="6">
        <v>0</v>
      </c>
      <c r="D6" s="6">
        <f>B6+C6</f>
        <v>0</v>
      </c>
      <c r="E6" s="6">
        <v>0</v>
      </c>
      <c r="F6" s="6">
        <v>0</v>
      </c>
      <c r="G6" s="6">
        <f>D6-E6</f>
        <v>0</v>
      </c>
    </row>
    <row r="7" spans="1:7" x14ac:dyDescent="0.2">
      <c r="A7" s="28" t="s">
        <v>16</v>
      </c>
      <c r="B7" s="6">
        <v>0</v>
      </c>
      <c r="C7" s="6">
        <v>0</v>
      </c>
      <c r="D7" s="6">
        <f t="shared" ref="D7:D13" si="1">B7+C7</f>
        <v>0</v>
      </c>
      <c r="E7" s="6">
        <v>0</v>
      </c>
      <c r="F7" s="6">
        <v>0</v>
      </c>
      <c r="G7" s="6">
        <f t="shared" ref="G7:G13" si="2">D7-E7</f>
        <v>0</v>
      </c>
    </row>
    <row r="8" spans="1:7" x14ac:dyDescent="0.2">
      <c r="A8" s="28" t="s">
        <v>122</v>
      </c>
      <c r="B8" s="6">
        <v>19304038.57</v>
      </c>
      <c r="C8" s="6">
        <v>1909000</v>
      </c>
      <c r="D8" s="6">
        <f t="shared" si="1"/>
        <v>21213038.57</v>
      </c>
      <c r="E8" s="6">
        <v>4013353.47</v>
      </c>
      <c r="F8" s="6">
        <v>3961168.62</v>
      </c>
      <c r="G8" s="6">
        <f t="shared" si="2"/>
        <v>17199685.100000001</v>
      </c>
    </row>
    <row r="9" spans="1:7" x14ac:dyDescent="0.2">
      <c r="A9" s="28" t="s">
        <v>3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28" t="s">
        <v>22</v>
      </c>
      <c r="B10" s="6">
        <v>7382366.7400000002</v>
      </c>
      <c r="C10" s="6">
        <v>0</v>
      </c>
      <c r="D10" s="6">
        <f t="shared" si="1"/>
        <v>7382366.7400000002</v>
      </c>
      <c r="E10" s="6">
        <v>2523945.1800000002</v>
      </c>
      <c r="F10" s="6">
        <v>2512866.1800000002</v>
      </c>
      <c r="G10" s="6">
        <f t="shared" si="2"/>
        <v>4858421.5600000005</v>
      </c>
    </row>
    <row r="11" spans="1:7" x14ac:dyDescent="0.2">
      <c r="A11" s="28" t="s">
        <v>17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28" t="s">
        <v>41</v>
      </c>
      <c r="B12" s="6">
        <v>13572304.59</v>
      </c>
      <c r="C12" s="6">
        <v>0</v>
      </c>
      <c r="D12" s="6">
        <f t="shared" si="1"/>
        <v>13572304.59</v>
      </c>
      <c r="E12" s="6">
        <v>2549033.85</v>
      </c>
      <c r="F12" s="6">
        <v>2363688.39</v>
      </c>
      <c r="G12" s="6">
        <f t="shared" si="2"/>
        <v>11023270.74</v>
      </c>
    </row>
    <row r="13" spans="1:7" x14ac:dyDescent="0.2">
      <c r="A13" s="28" t="s">
        <v>18</v>
      </c>
      <c r="B13" s="6">
        <v>2015646.25</v>
      </c>
      <c r="C13" s="6">
        <v>20000</v>
      </c>
      <c r="D13" s="6">
        <f t="shared" si="1"/>
        <v>2035646.25</v>
      </c>
      <c r="E13" s="6">
        <v>457946.14</v>
      </c>
      <c r="F13" s="6">
        <v>457946.14</v>
      </c>
      <c r="G13" s="6">
        <f t="shared" si="2"/>
        <v>1577700.1099999999</v>
      </c>
    </row>
    <row r="14" spans="1:7" x14ac:dyDescent="0.2">
      <c r="A14" s="10" t="s">
        <v>19</v>
      </c>
      <c r="B14" s="16">
        <f t="shared" ref="B14:G14" si="3">SUM(B15:B21)</f>
        <v>65026505.329999998</v>
      </c>
      <c r="C14" s="16">
        <f t="shared" si="3"/>
        <v>21828921.109999999</v>
      </c>
      <c r="D14" s="16">
        <f t="shared" si="3"/>
        <v>86855426.440000013</v>
      </c>
      <c r="E14" s="16">
        <f t="shared" si="3"/>
        <v>21510129.010000002</v>
      </c>
      <c r="F14" s="16">
        <f t="shared" si="3"/>
        <v>21387145.600000001</v>
      </c>
      <c r="G14" s="16">
        <f t="shared" si="3"/>
        <v>65345297.43</v>
      </c>
    </row>
    <row r="15" spans="1:7" x14ac:dyDescent="0.2">
      <c r="A15" s="28" t="s">
        <v>42</v>
      </c>
      <c r="B15" s="6">
        <v>50000</v>
      </c>
      <c r="C15" s="6">
        <v>0</v>
      </c>
      <c r="D15" s="6">
        <f>B15+C15</f>
        <v>50000</v>
      </c>
      <c r="E15" s="6">
        <v>0</v>
      </c>
      <c r="F15" s="6">
        <v>0</v>
      </c>
      <c r="G15" s="6">
        <f t="shared" ref="G15:G21" si="4">D15-E15</f>
        <v>50000</v>
      </c>
    </row>
    <row r="16" spans="1:7" x14ac:dyDescent="0.2">
      <c r="A16" s="28" t="s">
        <v>27</v>
      </c>
      <c r="B16" s="6">
        <v>51407229.030000001</v>
      </c>
      <c r="C16" s="6">
        <v>22248921.109999999</v>
      </c>
      <c r="D16" s="6">
        <f t="shared" ref="D16:D21" si="5">B16+C16</f>
        <v>73656150.140000001</v>
      </c>
      <c r="E16" s="6">
        <v>18472522.289999999</v>
      </c>
      <c r="F16" s="6">
        <v>18385505.43</v>
      </c>
      <c r="G16" s="6">
        <f t="shared" si="4"/>
        <v>55183627.850000001</v>
      </c>
    </row>
    <row r="17" spans="1:7" x14ac:dyDescent="0.2">
      <c r="A17" s="28" t="s">
        <v>20</v>
      </c>
      <c r="B17" s="6">
        <v>0</v>
      </c>
      <c r="C17" s="6">
        <v>0</v>
      </c>
      <c r="D17" s="6">
        <f t="shared" si="5"/>
        <v>0</v>
      </c>
      <c r="E17" s="6">
        <v>0</v>
      </c>
      <c r="F17" s="6">
        <v>0</v>
      </c>
      <c r="G17" s="6">
        <f t="shared" si="4"/>
        <v>0</v>
      </c>
    </row>
    <row r="18" spans="1:7" x14ac:dyDescent="0.2">
      <c r="A18" s="28" t="s">
        <v>43</v>
      </c>
      <c r="B18" s="6">
        <v>3130161.93</v>
      </c>
      <c r="C18" s="6">
        <v>30000</v>
      </c>
      <c r="D18" s="6">
        <f t="shared" si="5"/>
        <v>3160161.93</v>
      </c>
      <c r="E18" s="6">
        <v>748991.1</v>
      </c>
      <c r="F18" s="6">
        <v>743591.1</v>
      </c>
      <c r="G18" s="6">
        <f t="shared" si="4"/>
        <v>2411170.83</v>
      </c>
    </row>
    <row r="19" spans="1:7" x14ac:dyDescent="0.2">
      <c r="A19" s="28" t="s">
        <v>44</v>
      </c>
      <c r="B19" s="6">
        <v>3080221.51</v>
      </c>
      <c r="C19" s="6">
        <v>0</v>
      </c>
      <c r="D19" s="6">
        <f t="shared" si="5"/>
        <v>3080221.51</v>
      </c>
      <c r="E19" s="6">
        <v>633075.89</v>
      </c>
      <c r="F19" s="6">
        <v>603791.84</v>
      </c>
      <c r="G19" s="6">
        <f t="shared" si="4"/>
        <v>2447145.6199999996</v>
      </c>
    </row>
    <row r="20" spans="1:7" x14ac:dyDescent="0.2">
      <c r="A20" s="28" t="s">
        <v>45</v>
      </c>
      <c r="B20" s="6">
        <v>6397619.0099999998</v>
      </c>
      <c r="C20" s="6">
        <v>0</v>
      </c>
      <c r="D20" s="6">
        <f t="shared" si="5"/>
        <v>6397619.0099999998</v>
      </c>
      <c r="E20" s="6">
        <v>1599404.76</v>
      </c>
      <c r="F20" s="6">
        <v>1599404.76</v>
      </c>
      <c r="G20" s="6">
        <f t="shared" si="4"/>
        <v>4798214.25</v>
      </c>
    </row>
    <row r="21" spans="1:7" x14ac:dyDescent="0.2">
      <c r="A21" s="28" t="s">
        <v>4</v>
      </c>
      <c r="B21" s="6">
        <v>961273.85</v>
      </c>
      <c r="C21" s="6">
        <v>-450000</v>
      </c>
      <c r="D21" s="6">
        <f t="shared" si="5"/>
        <v>511273.85</v>
      </c>
      <c r="E21" s="6">
        <v>56134.97</v>
      </c>
      <c r="F21" s="6">
        <v>54852.47</v>
      </c>
      <c r="G21" s="6">
        <f t="shared" si="4"/>
        <v>455138.88</v>
      </c>
    </row>
    <row r="22" spans="1:7" x14ac:dyDescent="0.2">
      <c r="A22" s="10" t="s">
        <v>46</v>
      </c>
      <c r="B22" s="16">
        <f t="shared" ref="B22:G22" si="6">SUM(B23:B31)</f>
        <v>3888982.5199999996</v>
      </c>
      <c r="C22" s="16">
        <f t="shared" si="6"/>
        <v>1955367.71</v>
      </c>
      <c r="D22" s="16">
        <f t="shared" si="6"/>
        <v>5844350.2300000004</v>
      </c>
      <c r="E22" s="16">
        <f t="shared" si="6"/>
        <v>330688.91000000003</v>
      </c>
      <c r="F22" s="16">
        <f t="shared" si="6"/>
        <v>314033.52</v>
      </c>
      <c r="G22" s="16">
        <f t="shared" si="6"/>
        <v>5513661.3200000003</v>
      </c>
    </row>
    <row r="23" spans="1:7" x14ac:dyDescent="0.2">
      <c r="A23" s="28" t="s">
        <v>28</v>
      </c>
      <c r="B23" s="6">
        <v>1536708.66</v>
      </c>
      <c r="C23" s="6">
        <v>979367.71</v>
      </c>
      <c r="D23" s="6">
        <f>B23+C23</f>
        <v>2516076.37</v>
      </c>
      <c r="E23" s="6">
        <v>230589.2</v>
      </c>
      <c r="F23" s="6">
        <v>229801.7</v>
      </c>
      <c r="G23" s="6">
        <f t="shared" ref="G23:G31" si="7">D23-E23</f>
        <v>2285487.17</v>
      </c>
    </row>
    <row r="24" spans="1:7" x14ac:dyDescent="0.2">
      <c r="A24" s="28" t="s">
        <v>23</v>
      </c>
      <c r="B24" s="6">
        <v>2352273.86</v>
      </c>
      <c r="C24" s="6">
        <v>976000</v>
      </c>
      <c r="D24" s="6">
        <f t="shared" ref="D24:D31" si="8">B24+C24</f>
        <v>3328273.86</v>
      </c>
      <c r="E24" s="6">
        <v>100099.71</v>
      </c>
      <c r="F24" s="6">
        <v>84231.82</v>
      </c>
      <c r="G24" s="6">
        <f t="shared" si="7"/>
        <v>3228174.15</v>
      </c>
    </row>
    <row r="25" spans="1:7" x14ac:dyDescent="0.2">
      <c r="A25" s="28" t="s">
        <v>29</v>
      </c>
      <c r="B25" s="6">
        <v>0</v>
      </c>
      <c r="C25" s="6">
        <v>0</v>
      </c>
      <c r="D25" s="6">
        <f t="shared" si="8"/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28" t="s">
        <v>47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28" t="s">
        <v>21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28" t="s">
        <v>5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28" t="s">
        <v>6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28" t="s">
        <v>48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28" t="s">
        <v>30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10" t="s">
        <v>31</v>
      </c>
      <c r="B32" s="16">
        <f t="shared" ref="B32:G32" si="9">SUM(B33:B36)</f>
        <v>0</v>
      </c>
      <c r="C32" s="16">
        <f t="shared" si="9"/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</row>
    <row r="33" spans="1:7" x14ac:dyDescent="0.2">
      <c r="A33" s="28" t="s">
        <v>49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6">
        <f t="shared" ref="G33:G36" si="10">D33-E33</f>
        <v>0</v>
      </c>
    </row>
    <row r="34" spans="1:7" ht="11.25" customHeight="1" x14ac:dyDescent="0.2">
      <c r="A34" s="28" t="s">
        <v>24</v>
      </c>
      <c r="B34" s="6">
        <v>0</v>
      </c>
      <c r="C34" s="6">
        <v>0</v>
      </c>
      <c r="D34" s="6">
        <f t="shared" ref="D34:D36" si="11">B34+C34</f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28" t="s">
        <v>32</v>
      </c>
      <c r="B35" s="6">
        <v>0</v>
      </c>
      <c r="C35" s="6">
        <v>0</v>
      </c>
      <c r="D35" s="6">
        <f t="shared" si="11"/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28" t="s">
        <v>7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13" t="s">
        <v>50</v>
      </c>
      <c r="B37" s="19">
        <f t="shared" ref="B37:G37" si="12">SUM(B32+B22+B14+B5)</f>
        <v>111189844</v>
      </c>
      <c r="C37" s="19">
        <f t="shared" si="12"/>
        <v>25713288.82</v>
      </c>
      <c r="D37" s="19">
        <f t="shared" si="12"/>
        <v>136903132.82000002</v>
      </c>
      <c r="E37" s="19">
        <f t="shared" si="12"/>
        <v>31385096.560000002</v>
      </c>
      <c r="F37" s="19">
        <f t="shared" si="12"/>
        <v>30996848.450000003</v>
      </c>
      <c r="G37" s="19">
        <f t="shared" si="12"/>
        <v>105518036.26000001</v>
      </c>
    </row>
    <row r="39" spans="1:7" x14ac:dyDescent="0.2">
      <c r="A39" s="1" t="s">
        <v>120</v>
      </c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25" right="0.25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2023-05-02T18:13:07Z</cp:lastPrinted>
  <dcterms:created xsi:type="dcterms:W3CDTF">2014-02-10T03:37:14Z</dcterms:created>
  <dcterms:modified xsi:type="dcterms:W3CDTF">2023-05-02T18:13:31Z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