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8_{84AF7719-B1CD-4712-A48E-EC6A4F5040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G16" i="4"/>
  <c r="D16" i="4"/>
  <c r="D21" i="4"/>
  <c r="D31" i="4"/>
  <c r="G31" i="4"/>
  <c r="G40" i="4" l="1"/>
  <c r="D40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<sst xmlns="http://schemas.openxmlformats.org/spreadsheetml/2006/main" count="99" uniqueCount="51">
  <si>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</si>
  <si>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</si>
  <si>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</si>
  <si>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</si>
  <si>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</si>
  <si>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</si>
  <si>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</si>
  <si>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</si>
  <si>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</si>
  <si>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</si>
  <si>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</si>
  <si>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</si>
  <si>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</si>
  <si>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</si>
  <si>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</si>
  <si>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</si>
  <si>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</si>
  <si>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</si>
  <si>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</si>
  <si>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</si>
  <si>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</si>
  <si>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</si>
  <si>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</si>
  <si>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</si>
  <si>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</si>
  <si>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</si>
  <si>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</si>
  <si>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</si>
  <si>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</si>
  <si>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</si>
  <si>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</si>
  <si>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</si>
  <si>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</si>
  <si>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</si>
  <si>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</si>
  <si>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</si>
  <si>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</si>
  <si>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</si>
  <si>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</si>
  <si>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</si>
  <si>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</si>
  <si>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</si>
  <si>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</si>
  <si>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</si>
  <si>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</si>
  <si>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</si>
  <si>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</si>
  <si>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</si>
  <si>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</si>
  <si>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</si>
  <si>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Santiago Maravatío, Guanajuato
Estado Analítico de Ingresos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</si>
</sst>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Normal="100" workbookViewId="0">
      <selection activeCell="B6" sqref="B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36" t="s">
        <v>50</v>
      </c>
      <c r="B1" s="37"/>
      <c r="C1" s="37"/>
      <c r="D1" s="37"/>
      <c r="E1" s="37"/>
      <c r="F1" s="37"/>
      <c r="G1" s="38"/>
    </row>
    <row r="2" spans="1:8" s="3" customFormat="1" x14ac:dyDescent="0.2">
      <c r="A2" s="39" t="s">
        <v>14</v>
      </c>
      <c r="B2" s="37" t="s">
        <v>22</v>
      </c>
      <c r="C2" s="37"/>
      <c r="D2" s="37"/>
      <c r="E2" s="37"/>
      <c r="F2" s="37"/>
      <c r="G2" s="46" t="s">
        <v>19</v>
      </c>
    </row>
    <row r="3" spans="1:8" s="1" customFormat="1" ht="24.95" customHeight="1" x14ac:dyDescent="0.2">
      <c r="A3" s="40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7"/>
    </row>
    <row r="4" spans="1:8" s="1" customFormat="1" x14ac:dyDescent="0.2">
      <c r="A4" s="41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1" t="s">
        <v>0</v>
      </c>
      <c r="B5" s="15">
        <v>2415000</v>
      </c>
      <c r="C5" s="15">
        <v>0</v>
      </c>
      <c r="D5" s="15">
        <f>B5+C5</f>
        <v>2415000</v>
      </c>
      <c r="E5" s="15">
        <v>1401729.54</v>
      </c>
      <c r="F5" s="15">
        <v>1401729.54</v>
      </c>
      <c r="G5" s="15">
        <f>F5-B5</f>
        <v>-1013270.46</v>
      </c>
      <c r="H5" s="30" t="s">
        <v>37</v>
      </c>
    </row>
    <row r="6" spans="1:8" x14ac:dyDescent="0.2">
      <c r="A6" s="32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1" t="s">
        <v>2</v>
      </c>
      <c r="B7" s="16">
        <v>60000</v>
      </c>
      <c r="C7" s="16">
        <v>0</v>
      </c>
      <c r="D7" s="16">
        <f t="shared" si="0"/>
        <v>60000</v>
      </c>
      <c r="E7" s="16">
        <v>0</v>
      </c>
      <c r="F7" s="16">
        <v>0</v>
      </c>
      <c r="G7" s="16">
        <f t="shared" si="1"/>
        <v>-60000</v>
      </c>
      <c r="H7" s="30" t="s">
        <v>38</v>
      </c>
    </row>
    <row r="8" spans="1:8" x14ac:dyDescent="0.2">
      <c r="A8" s="31" t="s">
        <v>3</v>
      </c>
      <c r="B8" s="16">
        <v>1420000</v>
      </c>
      <c r="C8" s="16">
        <v>0</v>
      </c>
      <c r="D8" s="16">
        <f t="shared" si="0"/>
        <v>1420000</v>
      </c>
      <c r="E8" s="16">
        <v>701157.47</v>
      </c>
      <c r="F8" s="16">
        <v>701157.47</v>
      </c>
      <c r="G8" s="16">
        <f t="shared" si="1"/>
        <v>-718842.53</v>
      </c>
      <c r="H8" s="30" t="s">
        <v>39</v>
      </c>
    </row>
    <row r="9" spans="1:8" x14ac:dyDescent="0.2">
      <c r="A9" s="31" t="s">
        <v>4</v>
      </c>
      <c r="B9" s="16">
        <v>533000</v>
      </c>
      <c r="C9" s="16">
        <v>0</v>
      </c>
      <c r="D9" s="16">
        <f t="shared" si="0"/>
        <v>533000</v>
      </c>
      <c r="E9" s="16">
        <v>316196.94</v>
      </c>
      <c r="F9" s="16">
        <v>316196.94</v>
      </c>
      <c r="G9" s="16">
        <f t="shared" si="1"/>
        <v>-216803.06</v>
      </c>
      <c r="H9" s="30" t="s">
        <v>40</v>
      </c>
    </row>
    <row r="10" spans="1:8" x14ac:dyDescent="0.2">
      <c r="A10" s="32" t="s">
        <v>5</v>
      </c>
      <c r="B10" s="16">
        <v>311000</v>
      </c>
      <c r="C10" s="16">
        <v>0</v>
      </c>
      <c r="D10" s="16">
        <f t="shared" ref="D10:D13" si="2">B10+C10</f>
        <v>311000</v>
      </c>
      <c r="E10" s="16">
        <v>111998.45</v>
      </c>
      <c r="F10" s="16">
        <v>111998.45</v>
      </c>
      <c r="G10" s="16">
        <f t="shared" ref="G10:G13" si="3">F10-B10</f>
        <v>-199001.55</v>
      </c>
      <c r="H10" s="30" t="s">
        <v>41</v>
      </c>
    </row>
    <row r="11" spans="1:8" x14ac:dyDescent="0.2">
      <c r="A11" s="31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 t="s">
        <v>42</v>
      </c>
    </row>
    <row r="12" spans="1:8" ht="22.5" x14ac:dyDescent="0.2">
      <c r="A12" s="31" t="s">
        <v>25</v>
      </c>
      <c r="B12" s="16">
        <v>92150844</v>
      </c>
      <c r="C12" s="16">
        <v>1070567.71</v>
      </c>
      <c r="D12" s="16">
        <f t="shared" si="2"/>
        <v>93221411.709999993</v>
      </c>
      <c r="E12" s="16">
        <v>48138592.340000004</v>
      </c>
      <c r="F12" s="16">
        <v>48138592.340000004</v>
      </c>
      <c r="G12" s="16">
        <f t="shared" si="3"/>
        <v>-44012251.659999996</v>
      </c>
      <c r="H12" s="30" t="s">
        <v>43</v>
      </c>
    </row>
    <row r="13" spans="1:8" ht="22.5" x14ac:dyDescent="0.2">
      <c r="A13" s="31" t="s">
        <v>26</v>
      </c>
      <c r="B13" s="16">
        <v>14300000</v>
      </c>
      <c r="C13" s="16">
        <v>51273581.619999997</v>
      </c>
      <c r="D13" s="16">
        <f t="shared" si="2"/>
        <v>65573581.619999997</v>
      </c>
      <c r="E13" s="16">
        <v>6765445.7199999997</v>
      </c>
      <c r="F13" s="16">
        <v>6765445.7199999997</v>
      </c>
      <c r="G13" s="16">
        <f t="shared" si="3"/>
        <v>-7534554.2800000003</v>
      </c>
      <c r="H13" s="30" t="s">
        <v>44</v>
      </c>
    </row>
    <row r="14" spans="1:8" x14ac:dyDescent="0.2">
      <c r="A14" s="31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111189844</v>
      </c>
      <c r="C16" s="17">
        <f t="shared" ref="C16:G16" si="6">SUM(C5:C14)</f>
        <v>52344149.329999998</v>
      </c>
      <c r="D16" s="17">
        <f t="shared" si="6"/>
        <v>163533993.32999998</v>
      </c>
      <c r="E16" s="17">
        <f t="shared" si="6"/>
        <v>57435120.460000001</v>
      </c>
      <c r="F16" s="10">
        <f t="shared" si="6"/>
        <v>57435120.460000001</v>
      </c>
      <c r="G16" s="11">
        <f t="shared" si="6"/>
        <v>-53754723.539999999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42" t="s">
        <v>23</v>
      </c>
      <c r="B18" s="37" t="s">
        <v>22</v>
      </c>
      <c r="C18" s="37"/>
      <c r="D18" s="37"/>
      <c r="E18" s="37"/>
      <c r="F18" s="37"/>
      <c r="G18" s="46" t="s">
        <v>19</v>
      </c>
      <c r="H18" s="30" t="s">
        <v>46</v>
      </c>
    </row>
    <row r="19" spans="1:8" ht="22.5" x14ac:dyDescent="0.2">
      <c r="A19" s="43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7"/>
      <c r="H19" s="30" t="s">
        <v>46</v>
      </c>
    </row>
    <row r="20" spans="1:8" x14ac:dyDescent="0.2">
      <c r="A20" s="44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3" t="s">
        <v>27</v>
      </c>
      <c r="B21" s="18">
        <f t="shared" ref="B21:G21" si="7">SUM(B22+B23+B24+B25+B26+B27+B28+B29)</f>
        <v>111189844</v>
      </c>
      <c r="C21" s="18">
        <f t="shared" si="7"/>
        <v>52344149.329999998</v>
      </c>
      <c r="D21" s="18">
        <f t="shared" si="7"/>
        <v>163533993.32999998</v>
      </c>
      <c r="E21" s="18">
        <f t="shared" si="7"/>
        <v>57435120.460000001</v>
      </c>
      <c r="F21" s="18">
        <f t="shared" si="7"/>
        <v>57435120.460000001</v>
      </c>
      <c r="G21" s="18">
        <f t="shared" si="7"/>
        <v>-53754723.539999999</v>
      </c>
      <c r="H21" s="30" t="s">
        <v>46</v>
      </c>
    </row>
    <row r="22" spans="1:8" x14ac:dyDescent="0.2">
      <c r="A22" s="34" t="s">
        <v>0</v>
      </c>
      <c r="B22" s="19">
        <v>2415000</v>
      </c>
      <c r="C22" s="19">
        <v>0</v>
      </c>
      <c r="D22" s="19">
        <f t="shared" ref="D22:D25" si="8">B22+C22</f>
        <v>2415000</v>
      </c>
      <c r="E22" s="19">
        <v>1401729.54</v>
      </c>
      <c r="F22" s="19">
        <v>1401729.54</v>
      </c>
      <c r="G22" s="19">
        <f t="shared" ref="G22:G25" si="9">F22-B22</f>
        <v>-1013270.46</v>
      </c>
      <c r="H22" s="30" t="s">
        <v>37</v>
      </c>
    </row>
    <row r="23" spans="1:8" x14ac:dyDescent="0.2">
      <c r="A23" s="34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4" t="s">
        <v>2</v>
      </c>
      <c r="B24" s="19">
        <v>60000</v>
      </c>
      <c r="C24" s="19">
        <v>0</v>
      </c>
      <c r="D24" s="19">
        <f t="shared" si="8"/>
        <v>60000</v>
      </c>
      <c r="E24" s="19">
        <v>0</v>
      </c>
      <c r="F24" s="19">
        <v>0</v>
      </c>
      <c r="G24" s="19">
        <f t="shared" si="9"/>
        <v>-60000</v>
      </c>
      <c r="H24" s="30" t="s">
        <v>38</v>
      </c>
    </row>
    <row r="25" spans="1:8" x14ac:dyDescent="0.2">
      <c r="A25" s="34" t="s">
        <v>3</v>
      </c>
      <c r="B25" s="19">
        <v>1420000</v>
      </c>
      <c r="C25" s="19">
        <v>0</v>
      </c>
      <c r="D25" s="19">
        <f t="shared" si="8"/>
        <v>1420000</v>
      </c>
      <c r="E25" s="19">
        <v>701157.47</v>
      </c>
      <c r="F25" s="19">
        <v>701157.47</v>
      </c>
      <c r="G25" s="19">
        <f t="shared" si="9"/>
        <v>-718842.53</v>
      </c>
      <c r="H25" s="30" t="s">
        <v>39</v>
      </c>
    </row>
    <row r="26" spans="1:8" x14ac:dyDescent="0.2">
      <c r="A26" s="34" t="s">
        <v>28</v>
      </c>
      <c r="B26" s="19">
        <v>533000</v>
      </c>
      <c r="C26" s="19">
        <v>0</v>
      </c>
      <c r="D26" s="19">
        <f t="shared" ref="D26" si="10">B26+C26</f>
        <v>533000</v>
      </c>
      <c r="E26" s="19">
        <v>316196.94</v>
      </c>
      <c r="F26" s="19">
        <v>316196.94</v>
      </c>
      <c r="G26" s="19">
        <f t="shared" ref="G26" si="11">F26-B26</f>
        <v>-216803.06</v>
      </c>
      <c r="H26" s="30" t="s">
        <v>40</v>
      </c>
    </row>
    <row r="27" spans="1:8" x14ac:dyDescent="0.2">
      <c r="A27" s="34" t="s">
        <v>29</v>
      </c>
      <c r="B27" s="19">
        <v>311000</v>
      </c>
      <c r="C27" s="19">
        <v>0</v>
      </c>
      <c r="D27" s="19">
        <f t="shared" ref="D27:D29" si="12">B27+C27</f>
        <v>311000</v>
      </c>
      <c r="E27" s="19">
        <v>111998.45</v>
      </c>
      <c r="F27" s="19">
        <v>111998.45</v>
      </c>
      <c r="G27" s="19">
        <f t="shared" ref="G27:G29" si="13">F27-B27</f>
        <v>-199001.55</v>
      </c>
      <c r="H27" s="30" t="s">
        <v>41</v>
      </c>
    </row>
    <row r="28" spans="1:8" ht="22.5" x14ac:dyDescent="0.2">
      <c r="A28" s="34" t="s">
        <v>30</v>
      </c>
      <c r="B28" s="19">
        <v>92150844</v>
      </c>
      <c r="C28" s="19">
        <v>1070567.71</v>
      </c>
      <c r="D28" s="19">
        <f t="shared" si="12"/>
        <v>93221411.709999993</v>
      </c>
      <c r="E28" s="19">
        <v>48138592.340000004</v>
      </c>
      <c r="F28" s="19">
        <v>48138592.340000004</v>
      </c>
      <c r="G28" s="19">
        <f t="shared" si="13"/>
        <v>-44012251.659999996</v>
      </c>
      <c r="H28" s="30" t="s">
        <v>43</v>
      </c>
    </row>
    <row r="29" spans="1:8" ht="22.5" x14ac:dyDescent="0.2">
      <c r="A29" s="34" t="s">
        <v>26</v>
      </c>
      <c r="B29" s="19">
        <v>14300000</v>
      </c>
      <c r="C29" s="19">
        <v>51273581.619999997</v>
      </c>
      <c r="D29" s="19">
        <f t="shared" si="12"/>
        <v>65573581.619999997</v>
      </c>
      <c r="E29" s="19">
        <v>6765445.7199999997</v>
      </c>
      <c r="F29" s="19">
        <v>6765445.7199999997</v>
      </c>
      <c r="G29" s="19">
        <f t="shared" si="13"/>
        <v>-7534554.2800000003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5" t="s">
        <v>48</v>
      </c>
      <c r="B31" s="20">
        <f t="shared" ref="B31:G31" si="14">SUM(B32:B35)</f>
        <v>0</v>
      </c>
      <c r="C31" s="20">
        <f t="shared" si="14"/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  <c r="H31" s="30" t="s">
        <v>46</v>
      </c>
    </row>
    <row r="32" spans="1:8" x14ac:dyDescent="0.2">
      <c r="A32" s="34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4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4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 t="s">
        <v>42</v>
      </c>
    </row>
    <row r="35" spans="1:8" ht="22.5" x14ac:dyDescent="0.2">
      <c r="A35" s="34" t="s">
        <v>26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ref="G35" si="16">F35-B35</f>
        <v>0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3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4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4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111189844</v>
      </c>
      <c r="C40" s="17">
        <f t="shared" ref="C40:G40" si="18">SUM(C37+C31+C21)</f>
        <v>52344149.329999998</v>
      </c>
      <c r="D40" s="17">
        <f t="shared" si="18"/>
        <v>163533993.32999998</v>
      </c>
      <c r="E40" s="17">
        <f t="shared" si="18"/>
        <v>57435120.460000001</v>
      </c>
      <c r="F40" s="17">
        <f t="shared" si="18"/>
        <v>57435120.460000001</v>
      </c>
      <c r="G40" s="11">
        <f t="shared" si="18"/>
        <v>-53754723.539999999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t="s">
        <v>49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5" t="s">
        <v>36</v>
      </c>
      <c r="B45" s="45"/>
      <c r="C45" s="45"/>
      <c r="D45" s="45"/>
      <c r="E45" s="45"/>
      <c r="F45" s="45"/>
      <c r="G45" s="45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2023-07-24T16:29:20Z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