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13_ncr:1_{C4A16EC3-FFAC-48BD-AFE4-CD829F3A7E97}" xr6:coauthVersionLast="47" xr6:coauthVersionMax="47" xr10:uidLastSave="{00000000-0000-0000-0000-000000000000}"/>
  <bookViews>
    <workbookView xWindow="-120" yWindow="-120" windowWidth="29040" windowHeight="15990" xr2:uid="{957C0D5D-6B89-4836-BC67-F4249825045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D145" i="1"/>
  <c r="G145" i="1" s="1"/>
  <c r="G144" i="1"/>
  <c r="G143" i="1"/>
  <c r="G142" i="1"/>
  <c r="G141" i="1"/>
  <c r="G140" i="1"/>
  <c r="G139" i="1"/>
  <c r="G138" i="1"/>
  <c r="F137" i="1"/>
  <c r="E137" i="1"/>
  <c r="C137" i="1"/>
  <c r="B137" i="1"/>
  <c r="G136" i="1"/>
  <c r="D136" i="1"/>
  <c r="G135" i="1"/>
  <c r="D135" i="1"/>
  <c r="G134" i="1"/>
  <c r="G133" i="1" s="1"/>
  <c r="D134" i="1"/>
  <c r="F133" i="1"/>
  <c r="E133" i="1"/>
  <c r="D133" i="1"/>
  <c r="C133" i="1"/>
  <c r="B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G124" i="1"/>
  <c r="G123" i="1" s="1"/>
  <c r="D124" i="1"/>
  <c r="F123" i="1"/>
  <c r="E123" i="1"/>
  <c r="D123" i="1"/>
  <c r="C123" i="1"/>
  <c r="B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G113" i="1" s="1"/>
  <c r="D114" i="1"/>
  <c r="F113" i="1"/>
  <c r="E113" i="1"/>
  <c r="D113" i="1"/>
  <c r="C113" i="1"/>
  <c r="B113" i="1"/>
  <c r="G112" i="1"/>
  <c r="D112" i="1"/>
  <c r="D111" i="1"/>
  <c r="G111" i="1" s="1"/>
  <c r="G110" i="1"/>
  <c r="D110" i="1"/>
  <c r="D109" i="1"/>
  <c r="G109" i="1" s="1"/>
  <c r="G108" i="1"/>
  <c r="D108" i="1"/>
  <c r="D107" i="1"/>
  <c r="G107" i="1" s="1"/>
  <c r="G106" i="1"/>
  <c r="D106" i="1"/>
  <c r="D105" i="1"/>
  <c r="D103" i="1" s="1"/>
  <c r="G104" i="1"/>
  <c r="D104" i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G98" i="1"/>
  <c r="D98" i="1"/>
  <c r="D97" i="1"/>
  <c r="G97" i="1" s="1"/>
  <c r="G96" i="1"/>
  <c r="D96" i="1"/>
  <c r="D95" i="1"/>
  <c r="D93" i="1" s="1"/>
  <c r="G94" i="1"/>
  <c r="D94" i="1"/>
  <c r="F93" i="1"/>
  <c r="E93" i="1"/>
  <c r="E84" i="1" s="1"/>
  <c r="C93" i="1"/>
  <c r="B93" i="1"/>
  <c r="G92" i="1"/>
  <c r="G91" i="1"/>
  <c r="G90" i="1"/>
  <c r="G89" i="1"/>
  <c r="G88" i="1"/>
  <c r="G85" i="1" s="1"/>
  <c r="G87" i="1"/>
  <c r="G86" i="1"/>
  <c r="F85" i="1"/>
  <c r="F84" i="1" s="1"/>
  <c r="E85" i="1"/>
  <c r="D85" i="1"/>
  <c r="C85" i="1"/>
  <c r="C84" i="1" s="1"/>
  <c r="B85" i="1"/>
  <c r="B84" i="1" s="1"/>
  <c r="G82" i="1"/>
  <c r="G81" i="1"/>
  <c r="G80" i="1"/>
  <c r="G79" i="1"/>
  <c r="G78" i="1"/>
  <c r="G77" i="1"/>
  <c r="D77" i="1"/>
  <c r="D76" i="1"/>
  <c r="G76" i="1" s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D70" i="1"/>
  <c r="G70" i="1" s="1"/>
  <c r="G62" i="1" s="1"/>
  <c r="G69" i="1"/>
  <c r="G68" i="1"/>
  <c r="G67" i="1"/>
  <c r="G66" i="1"/>
  <c r="G65" i="1"/>
  <c r="G64" i="1"/>
  <c r="G63" i="1"/>
  <c r="F62" i="1"/>
  <c r="E62" i="1"/>
  <c r="C62" i="1"/>
  <c r="B62" i="1"/>
  <c r="D61" i="1"/>
  <c r="G61" i="1" s="1"/>
  <c r="G60" i="1"/>
  <c r="D60" i="1"/>
  <c r="D59" i="1"/>
  <c r="G59" i="1" s="1"/>
  <c r="G58" i="1" s="1"/>
  <c r="F58" i="1"/>
  <c r="E58" i="1"/>
  <c r="D58" i="1"/>
  <c r="C58" i="1"/>
  <c r="B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G49" i="1" s="1"/>
  <c r="F48" i="1"/>
  <c r="E48" i="1"/>
  <c r="D48" i="1"/>
  <c r="C48" i="1"/>
  <c r="B48" i="1"/>
  <c r="D47" i="1"/>
  <c r="G47" i="1" s="1"/>
  <c r="G46" i="1"/>
  <c r="D46" i="1"/>
  <c r="D45" i="1"/>
  <c r="G45" i="1" s="1"/>
  <c r="G44" i="1"/>
  <c r="D44" i="1"/>
  <c r="D43" i="1"/>
  <c r="G43" i="1" s="1"/>
  <c r="G42" i="1"/>
  <c r="D42" i="1"/>
  <c r="D41" i="1"/>
  <c r="G41" i="1" s="1"/>
  <c r="G40" i="1"/>
  <c r="D40" i="1"/>
  <c r="D39" i="1"/>
  <c r="G39" i="1" s="1"/>
  <c r="G38" i="1" s="1"/>
  <c r="F38" i="1"/>
  <c r="E38" i="1"/>
  <c r="D38" i="1"/>
  <c r="C38" i="1"/>
  <c r="B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F28" i="1"/>
  <c r="E28" i="1"/>
  <c r="D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9" i="1"/>
  <c r="G19" i="1" s="1"/>
  <c r="G18" i="1" s="1"/>
  <c r="F18" i="1"/>
  <c r="E18" i="1"/>
  <c r="D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D10" i="1"/>
  <c r="C10" i="1"/>
  <c r="C9" i="1" s="1"/>
  <c r="C159" i="1" s="1"/>
  <c r="B10" i="1"/>
  <c r="F9" i="1"/>
  <c r="E9" i="1"/>
  <c r="E159" i="1" s="1"/>
  <c r="B9" i="1"/>
  <c r="A5" i="1"/>
  <c r="A2" i="1"/>
  <c r="B159" i="1" l="1"/>
  <c r="G10" i="1"/>
  <c r="D9" i="1"/>
  <c r="G28" i="1"/>
  <c r="G48" i="1"/>
  <c r="F159" i="1"/>
  <c r="D84" i="1"/>
  <c r="G137" i="1"/>
  <c r="D62" i="1"/>
  <c r="G95" i="1"/>
  <c r="G93" i="1" s="1"/>
  <c r="G84" i="1" s="1"/>
  <c r="G105" i="1"/>
  <c r="G103" i="1" s="1"/>
  <c r="D137" i="1"/>
  <c r="D159" i="1" l="1"/>
  <c r="G9" i="1"/>
  <c r="G159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<sst xmlns="http://schemas.openxmlformats.org/spreadsheetml/2006/main" count="161" uniqueCount="88">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</sst>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4" fontId="1" fillId="3" borderId="5" xfId="1" applyNumberFormat="1" applyFont="1" applyFill="1" applyBorder="1" applyAlignment="1" applyProtection="1">
      <alignment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4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B00D-6C53-4C42-9A57-387ECDBDFA5E}">
  <dimension ref="A1:G164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MUNICIPIO DE SANTIAGO  MARAVATÍO, GUANAJUATO (a)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1 de Enero al 30 de Septiembre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84217000</v>
      </c>
      <c r="C9" s="11">
        <f t="shared" si="0"/>
        <v>11816443.490000002</v>
      </c>
      <c r="D9" s="11">
        <f t="shared" si="0"/>
        <v>96033443.49000001</v>
      </c>
      <c r="E9" s="11">
        <f t="shared" si="0"/>
        <v>62806153.229999997</v>
      </c>
      <c r="F9" s="11">
        <f t="shared" si="0"/>
        <v>62806153.229999997</v>
      </c>
      <c r="G9" s="11">
        <f t="shared" si="0"/>
        <v>33227290.259999998</v>
      </c>
    </row>
    <row r="10" spans="1:7" x14ac:dyDescent="0.25">
      <c r="A10" s="12" t="s">
        <v>13</v>
      </c>
      <c r="B10" s="11">
        <f t="shared" ref="B10:G10" si="1">SUM(B11:B17)</f>
        <v>44640382.57</v>
      </c>
      <c r="C10" s="11">
        <f t="shared" si="1"/>
        <v>1455031.24</v>
      </c>
      <c r="D10" s="11">
        <f t="shared" si="1"/>
        <v>46095413.809999995</v>
      </c>
      <c r="E10" s="11">
        <f t="shared" si="1"/>
        <v>29597357.359999999</v>
      </c>
      <c r="F10" s="11">
        <f t="shared" si="1"/>
        <v>29597357.359999999</v>
      </c>
      <c r="G10" s="11">
        <f t="shared" si="1"/>
        <v>16498056.449999996</v>
      </c>
    </row>
    <row r="11" spans="1:7" x14ac:dyDescent="0.25">
      <c r="A11" s="13" t="s">
        <v>14</v>
      </c>
      <c r="B11" s="14">
        <v>34854975.799999997</v>
      </c>
      <c r="C11" s="15">
        <v>-1745732.36</v>
      </c>
      <c r="D11" s="16">
        <f>B11+C11</f>
        <v>33109243.439999998</v>
      </c>
      <c r="E11" s="15">
        <v>23739442.550000001</v>
      </c>
      <c r="F11" s="15">
        <v>23739442.550000001</v>
      </c>
      <c r="G11" s="16">
        <f>D11-E11</f>
        <v>9369800.8899999969</v>
      </c>
    </row>
    <row r="12" spans="1:7" x14ac:dyDescent="0.25">
      <c r="A12" s="13" t="s">
        <v>15</v>
      </c>
      <c r="B12" s="14">
        <v>3116078.88</v>
      </c>
      <c r="C12" s="15">
        <v>1903199.17</v>
      </c>
      <c r="D12" s="16">
        <f t="shared" ref="D12:D17" si="2">B12+C12</f>
        <v>5019278.05</v>
      </c>
      <c r="E12" s="15">
        <v>3907055.51</v>
      </c>
      <c r="F12" s="15">
        <v>3907055.51</v>
      </c>
      <c r="G12" s="16">
        <f t="shared" ref="G12:G17" si="3">D12-E12</f>
        <v>1112222.54</v>
      </c>
    </row>
    <row r="13" spans="1:7" x14ac:dyDescent="0.25">
      <c r="A13" s="13" t="s">
        <v>16</v>
      </c>
      <c r="B13" s="14">
        <v>5990668.8700000001</v>
      </c>
      <c r="C13" s="15">
        <v>63320.95</v>
      </c>
      <c r="D13" s="16">
        <f t="shared" si="2"/>
        <v>6053989.8200000003</v>
      </c>
      <c r="E13" s="15">
        <v>422239.83</v>
      </c>
      <c r="F13" s="15">
        <v>422239.83</v>
      </c>
      <c r="G13" s="16">
        <f t="shared" si="3"/>
        <v>5631749.9900000002</v>
      </c>
    </row>
    <row r="14" spans="1:7" x14ac:dyDescent="0.25">
      <c r="A14" s="13" t="s">
        <v>17</v>
      </c>
      <c r="B14" s="14">
        <v>178291.6</v>
      </c>
      <c r="C14" s="15">
        <v>36476.400000000001</v>
      </c>
      <c r="D14" s="16">
        <f t="shared" si="2"/>
        <v>214768</v>
      </c>
      <c r="E14" s="15">
        <v>214768</v>
      </c>
      <c r="F14" s="15">
        <v>214768</v>
      </c>
      <c r="G14" s="16">
        <f t="shared" si="3"/>
        <v>0</v>
      </c>
    </row>
    <row r="15" spans="1:7" x14ac:dyDescent="0.25">
      <c r="A15" s="13" t="s">
        <v>18</v>
      </c>
      <c r="B15" s="14">
        <v>500367.42</v>
      </c>
      <c r="C15" s="15">
        <v>1197767.08</v>
      </c>
      <c r="D15" s="16">
        <f t="shared" si="2"/>
        <v>1698134.5</v>
      </c>
      <c r="E15" s="15">
        <v>1313851.47</v>
      </c>
      <c r="F15" s="15">
        <v>1313851.47</v>
      </c>
      <c r="G15" s="16">
        <f t="shared" si="3"/>
        <v>384283.03</v>
      </c>
    </row>
    <row r="16" spans="1:7" x14ac:dyDescent="0.25">
      <c r="A16" s="13" t="s">
        <v>19</v>
      </c>
      <c r="B16" s="16">
        <v>0</v>
      </c>
      <c r="C16" s="17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</row>
    <row r="17" spans="1:7" x14ac:dyDescent="0.25">
      <c r="A17" s="13" t="s">
        <v>20</v>
      </c>
      <c r="B17" s="16">
        <v>0</v>
      </c>
      <c r="C17" s="17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</row>
    <row r="18" spans="1:7" x14ac:dyDescent="0.25">
      <c r="A18" s="12" t="s">
        <v>21</v>
      </c>
      <c r="B18" s="11">
        <f t="shared" ref="B18:G18" si="4">SUM(B19:B27)</f>
        <v>7110721.3100000005</v>
      </c>
      <c r="C18" s="11">
        <f t="shared" si="4"/>
        <v>-2425316.4900000002</v>
      </c>
      <c r="D18" s="11">
        <f t="shared" si="4"/>
        <v>4685404.82</v>
      </c>
      <c r="E18" s="11">
        <f t="shared" si="4"/>
        <v>3785428.5500000003</v>
      </c>
      <c r="F18" s="11">
        <f t="shared" si="4"/>
        <v>3785428.5500000003</v>
      </c>
      <c r="G18" s="11">
        <f t="shared" si="4"/>
        <v>899976.26999999979</v>
      </c>
    </row>
    <row r="19" spans="1:7" x14ac:dyDescent="0.25">
      <c r="A19" s="13" t="s">
        <v>22</v>
      </c>
      <c r="B19" s="14">
        <v>952643</v>
      </c>
      <c r="C19" s="15">
        <v>-460802.93</v>
      </c>
      <c r="D19" s="16">
        <f t="shared" ref="D19:D27" si="5">B19+C19</f>
        <v>491840.07</v>
      </c>
      <c r="E19" s="15">
        <v>395827.69</v>
      </c>
      <c r="F19" s="15">
        <v>395827.69</v>
      </c>
      <c r="G19" s="16">
        <f t="shared" ref="G19:G27" si="6">D19-E19</f>
        <v>96012.38</v>
      </c>
    </row>
    <row r="20" spans="1:7" x14ac:dyDescent="0.25">
      <c r="A20" s="13" t="s">
        <v>23</v>
      </c>
      <c r="B20" s="14">
        <v>180500</v>
      </c>
      <c r="C20" s="15">
        <v>-136201.54</v>
      </c>
      <c r="D20" s="16">
        <f t="shared" si="5"/>
        <v>44298.459999999992</v>
      </c>
      <c r="E20" s="15">
        <v>38168.46</v>
      </c>
      <c r="F20" s="15">
        <v>38168.46</v>
      </c>
      <c r="G20" s="16">
        <f t="shared" si="6"/>
        <v>6129.9999999999927</v>
      </c>
    </row>
    <row r="21" spans="1:7" x14ac:dyDescent="0.25">
      <c r="A21" s="13" t="s">
        <v>24</v>
      </c>
      <c r="B21" s="16">
        <v>0</v>
      </c>
      <c r="C21" s="17">
        <v>0</v>
      </c>
      <c r="D21" s="16">
        <f t="shared" si="5"/>
        <v>0</v>
      </c>
      <c r="E21" s="17">
        <v>0</v>
      </c>
      <c r="F21" s="17">
        <v>0</v>
      </c>
      <c r="G21" s="16">
        <f t="shared" si="6"/>
        <v>0</v>
      </c>
    </row>
    <row r="22" spans="1:7" x14ac:dyDescent="0.25">
      <c r="A22" s="13" t="s">
        <v>25</v>
      </c>
      <c r="B22" s="14">
        <v>1349699.45</v>
      </c>
      <c r="C22" s="15">
        <v>-774834.42</v>
      </c>
      <c r="D22" s="16">
        <f t="shared" si="5"/>
        <v>574865.02999999991</v>
      </c>
      <c r="E22" s="15">
        <v>469582.78</v>
      </c>
      <c r="F22" s="15">
        <v>469582.78</v>
      </c>
      <c r="G22" s="16">
        <f t="shared" si="6"/>
        <v>105282.24999999988</v>
      </c>
    </row>
    <row r="23" spans="1:7" x14ac:dyDescent="0.25">
      <c r="A23" s="13" t="s">
        <v>26</v>
      </c>
      <c r="B23" s="14">
        <v>570000</v>
      </c>
      <c r="C23" s="15">
        <v>-350807.76</v>
      </c>
      <c r="D23" s="16">
        <f t="shared" si="5"/>
        <v>219192.24</v>
      </c>
      <c r="E23" s="15">
        <v>152799.89000000001</v>
      </c>
      <c r="F23" s="15">
        <v>152799.89000000001</v>
      </c>
      <c r="G23" s="16">
        <f t="shared" si="6"/>
        <v>66392.349999999977</v>
      </c>
    </row>
    <row r="24" spans="1:7" x14ac:dyDescent="0.25">
      <c r="A24" s="13" t="s">
        <v>27</v>
      </c>
      <c r="B24" s="14">
        <v>2383078</v>
      </c>
      <c r="C24" s="15">
        <v>-488230.03</v>
      </c>
      <c r="D24" s="16">
        <f t="shared" si="5"/>
        <v>1894847.97</v>
      </c>
      <c r="E24" s="15">
        <v>1620995.45</v>
      </c>
      <c r="F24" s="15">
        <v>1620995.45</v>
      </c>
      <c r="G24" s="16">
        <f t="shared" si="6"/>
        <v>273852.52</v>
      </c>
    </row>
    <row r="25" spans="1:7" x14ac:dyDescent="0.25">
      <c r="A25" s="13" t="s">
        <v>28</v>
      </c>
      <c r="B25" s="14">
        <v>534320.86</v>
      </c>
      <c r="C25" s="15">
        <v>-100962.79</v>
      </c>
      <c r="D25" s="16">
        <f t="shared" si="5"/>
        <v>433358.07</v>
      </c>
      <c r="E25" s="15">
        <v>174752.26</v>
      </c>
      <c r="F25" s="15">
        <v>174752.26</v>
      </c>
      <c r="G25" s="16">
        <f t="shared" si="6"/>
        <v>258605.81</v>
      </c>
    </row>
    <row r="26" spans="1:7" x14ac:dyDescent="0.25">
      <c r="A26" s="13" t="s">
        <v>29</v>
      </c>
      <c r="B26" s="14">
        <v>50000</v>
      </c>
      <c r="C26" s="15">
        <v>-48875</v>
      </c>
      <c r="D26" s="16">
        <f t="shared" si="5"/>
        <v>1125</v>
      </c>
      <c r="E26" s="15">
        <v>1125</v>
      </c>
      <c r="F26" s="15">
        <v>1125</v>
      </c>
      <c r="G26" s="16">
        <f t="shared" si="6"/>
        <v>0</v>
      </c>
    </row>
    <row r="27" spans="1:7" x14ac:dyDescent="0.25">
      <c r="A27" s="13" t="s">
        <v>30</v>
      </c>
      <c r="B27" s="14">
        <v>1090480</v>
      </c>
      <c r="C27" s="15">
        <v>-64602.02</v>
      </c>
      <c r="D27" s="16">
        <f t="shared" si="5"/>
        <v>1025877.98</v>
      </c>
      <c r="E27" s="15">
        <v>932177.02</v>
      </c>
      <c r="F27" s="15">
        <v>932177.02</v>
      </c>
      <c r="G27" s="16">
        <f t="shared" si="6"/>
        <v>93700.959999999963</v>
      </c>
    </row>
    <row r="28" spans="1:7" x14ac:dyDescent="0.25">
      <c r="A28" s="12" t="s">
        <v>31</v>
      </c>
      <c r="B28" s="11">
        <f t="shared" ref="B28:G28" si="7">SUM(B29:B37)</f>
        <v>14095709.07</v>
      </c>
      <c r="C28" s="11">
        <f t="shared" si="7"/>
        <v>5826532.7700000005</v>
      </c>
      <c r="D28" s="11">
        <f t="shared" si="7"/>
        <v>19922241.840000004</v>
      </c>
      <c r="E28" s="11">
        <f t="shared" si="7"/>
        <v>15082075</v>
      </c>
      <c r="F28" s="11">
        <f t="shared" si="7"/>
        <v>15082075</v>
      </c>
      <c r="G28" s="11">
        <f t="shared" si="7"/>
        <v>4840166.8400000017</v>
      </c>
    </row>
    <row r="29" spans="1:7" x14ac:dyDescent="0.25">
      <c r="A29" s="13" t="s">
        <v>32</v>
      </c>
      <c r="B29" s="14">
        <v>2722000</v>
      </c>
      <c r="C29" s="15">
        <v>219623.73</v>
      </c>
      <c r="D29" s="16">
        <f t="shared" ref="D29:D37" si="8">B29+C29</f>
        <v>2941623.73</v>
      </c>
      <c r="E29" s="15">
        <v>1826799.45</v>
      </c>
      <c r="F29" s="15">
        <v>1826799.45</v>
      </c>
      <c r="G29" s="16">
        <f t="shared" ref="G29:G37" si="9">D29-E29</f>
        <v>1114824.28</v>
      </c>
    </row>
    <row r="30" spans="1:7" x14ac:dyDescent="0.25">
      <c r="A30" s="13" t="s">
        <v>33</v>
      </c>
      <c r="B30" s="14">
        <v>650950</v>
      </c>
      <c r="C30" s="15">
        <v>400062.12</v>
      </c>
      <c r="D30" s="16">
        <f t="shared" si="8"/>
        <v>1051012.1200000001</v>
      </c>
      <c r="E30" s="15">
        <v>866412.12</v>
      </c>
      <c r="F30" s="15">
        <v>866412.12</v>
      </c>
      <c r="G30" s="16">
        <f t="shared" si="9"/>
        <v>184600.00000000012</v>
      </c>
    </row>
    <row r="31" spans="1:7" x14ac:dyDescent="0.25">
      <c r="A31" s="13" t="s">
        <v>34</v>
      </c>
      <c r="B31" s="14">
        <v>900000</v>
      </c>
      <c r="C31" s="15">
        <v>-319809.23</v>
      </c>
      <c r="D31" s="16">
        <f t="shared" si="8"/>
        <v>580190.77</v>
      </c>
      <c r="E31" s="15">
        <v>401459.12</v>
      </c>
      <c r="F31" s="15">
        <v>401459.12</v>
      </c>
      <c r="G31" s="16">
        <f t="shared" si="9"/>
        <v>178731.65000000002</v>
      </c>
    </row>
    <row r="32" spans="1:7" x14ac:dyDescent="0.25">
      <c r="A32" s="13" t="s">
        <v>35</v>
      </c>
      <c r="B32" s="14">
        <v>222425.28</v>
      </c>
      <c r="C32" s="15">
        <v>64613.09</v>
      </c>
      <c r="D32" s="16">
        <f t="shared" si="8"/>
        <v>287038.37</v>
      </c>
      <c r="E32" s="15">
        <v>268970.62</v>
      </c>
      <c r="F32" s="15">
        <v>268970.62</v>
      </c>
      <c r="G32" s="16">
        <f t="shared" si="9"/>
        <v>18067.75</v>
      </c>
    </row>
    <row r="33" spans="1:7" ht="14.45" customHeight="1" x14ac:dyDescent="0.25">
      <c r="A33" s="13" t="s">
        <v>36</v>
      </c>
      <c r="B33" s="14">
        <v>792450</v>
      </c>
      <c r="C33" s="15">
        <v>-268968.01</v>
      </c>
      <c r="D33" s="16">
        <f t="shared" si="8"/>
        <v>523481.99</v>
      </c>
      <c r="E33" s="15">
        <v>454150.28</v>
      </c>
      <c r="F33" s="15">
        <v>454150.28</v>
      </c>
      <c r="G33" s="16">
        <f t="shared" si="9"/>
        <v>69331.709999999963</v>
      </c>
    </row>
    <row r="34" spans="1:7" ht="14.45" customHeight="1" x14ac:dyDescent="0.25">
      <c r="A34" s="13" t="s">
        <v>37</v>
      </c>
      <c r="B34" s="14">
        <v>30000</v>
      </c>
      <c r="C34" s="15">
        <v>187340</v>
      </c>
      <c r="D34" s="16">
        <f t="shared" si="8"/>
        <v>217340</v>
      </c>
      <c r="E34" s="15">
        <v>125860</v>
      </c>
      <c r="F34" s="15">
        <v>125860</v>
      </c>
      <c r="G34" s="16">
        <f t="shared" si="9"/>
        <v>91480</v>
      </c>
    </row>
    <row r="35" spans="1:7" ht="14.45" customHeight="1" x14ac:dyDescent="0.25">
      <c r="A35" s="13" t="s">
        <v>38</v>
      </c>
      <c r="B35" s="14">
        <v>100000</v>
      </c>
      <c r="C35" s="15">
        <v>45616.42</v>
      </c>
      <c r="D35" s="16">
        <f t="shared" si="8"/>
        <v>145616.41999999998</v>
      </c>
      <c r="E35" s="15">
        <v>82050.16</v>
      </c>
      <c r="F35" s="15">
        <v>82050.16</v>
      </c>
      <c r="G35" s="16">
        <f t="shared" si="9"/>
        <v>63566.25999999998</v>
      </c>
    </row>
    <row r="36" spans="1:7" ht="14.45" customHeight="1" x14ac:dyDescent="0.25">
      <c r="A36" s="13" t="s">
        <v>39</v>
      </c>
      <c r="B36" s="14">
        <v>3757700</v>
      </c>
      <c r="C36" s="15">
        <v>5786313.4400000004</v>
      </c>
      <c r="D36" s="16">
        <f t="shared" si="8"/>
        <v>9544013.4400000013</v>
      </c>
      <c r="E36" s="15">
        <v>8507843.1400000006</v>
      </c>
      <c r="F36" s="15">
        <v>8507843.1400000006</v>
      </c>
      <c r="G36" s="16">
        <f t="shared" si="9"/>
        <v>1036170.3000000007</v>
      </c>
    </row>
    <row r="37" spans="1:7" ht="14.45" customHeight="1" x14ac:dyDescent="0.25">
      <c r="A37" s="13" t="s">
        <v>40</v>
      </c>
      <c r="B37" s="14">
        <v>4920183.79</v>
      </c>
      <c r="C37" s="15">
        <v>-288258.78999999998</v>
      </c>
      <c r="D37" s="16">
        <f t="shared" si="8"/>
        <v>4631925</v>
      </c>
      <c r="E37" s="15">
        <v>2548530.11</v>
      </c>
      <c r="F37" s="15">
        <v>2548530.11</v>
      </c>
      <c r="G37" s="16">
        <f t="shared" si="9"/>
        <v>2083394.8900000001</v>
      </c>
    </row>
    <row r="38" spans="1:7" x14ac:dyDescent="0.25">
      <c r="A38" s="12" t="s">
        <v>41</v>
      </c>
      <c r="B38" s="11">
        <f t="shared" ref="B38:G38" si="10">SUM(B39:B47)</f>
        <v>11511487.050000001</v>
      </c>
      <c r="C38" s="11">
        <f t="shared" si="10"/>
        <v>1320385.1299999999</v>
      </c>
      <c r="D38" s="11">
        <f t="shared" si="10"/>
        <v>12831872.18</v>
      </c>
      <c r="E38" s="11">
        <f t="shared" si="10"/>
        <v>9990664.6199999992</v>
      </c>
      <c r="F38" s="11">
        <f t="shared" si="10"/>
        <v>9990664.6199999992</v>
      </c>
      <c r="G38" s="11">
        <f t="shared" si="10"/>
        <v>2841207.5600000005</v>
      </c>
    </row>
    <row r="39" spans="1:7" x14ac:dyDescent="0.25">
      <c r="A39" s="13" t="s">
        <v>42</v>
      </c>
      <c r="B39" s="16">
        <v>0</v>
      </c>
      <c r="C39" s="17">
        <v>0</v>
      </c>
      <c r="D39" s="16">
        <f t="shared" ref="D39:D47" si="11">B39+C39</f>
        <v>0</v>
      </c>
      <c r="E39" s="16">
        <v>0</v>
      </c>
      <c r="F39" s="16">
        <v>0</v>
      </c>
      <c r="G39" s="16">
        <f t="shared" ref="G39:G47" si="12">D39-E39</f>
        <v>0</v>
      </c>
    </row>
    <row r="40" spans="1:7" x14ac:dyDescent="0.25">
      <c r="A40" s="13" t="s">
        <v>43</v>
      </c>
      <c r="B40" s="14">
        <v>9082278</v>
      </c>
      <c r="C40" s="15">
        <v>-780878.17</v>
      </c>
      <c r="D40" s="16">
        <f t="shared" si="11"/>
        <v>8301399.8300000001</v>
      </c>
      <c r="E40" s="15">
        <v>6109741.9699999997</v>
      </c>
      <c r="F40" s="15">
        <v>6109741.9699999997</v>
      </c>
      <c r="G40" s="16">
        <f t="shared" si="12"/>
        <v>2191657.8600000003</v>
      </c>
    </row>
    <row r="41" spans="1:7" x14ac:dyDescent="0.25">
      <c r="A41" s="13" t="s">
        <v>44</v>
      </c>
      <c r="B41" s="14">
        <v>735674</v>
      </c>
      <c r="C41" s="15">
        <v>1249918.3999999999</v>
      </c>
      <c r="D41" s="16">
        <f t="shared" si="11"/>
        <v>1985592.4</v>
      </c>
      <c r="E41" s="15">
        <v>1682907.4</v>
      </c>
      <c r="F41" s="15">
        <v>1682907.4</v>
      </c>
      <c r="G41" s="16">
        <f t="shared" si="12"/>
        <v>302685</v>
      </c>
    </row>
    <row r="42" spans="1:7" x14ac:dyDescent="0.25">
      <c r="A42" s="13" t="s">
        <v>45</v>
      </c>
      <c r="B42" s="14">
        <v>1693535.05</v>
      </c>
      <c r="C42" s="15">
        <v>851344.9</v>
      </c>
      <c r="D42" s="16">
        <f t="shared" si="11"/>
        <v>2544879.9500000002</v>
      </c>
      <c r="E42" s="15">
        <v>2198015.25</v>
      </c>
      <c r="F42" s="15">
        <v>2198015.25</v>
      </c>
      <c r="G42" s="16">
        <f t="shared" si="12"/>
        <v>346864.70000000019</v>
      </c>
    </row>
    <row r="43" spans="1:7" x14ac:dyDescent="0.25">
      <c r="A43" s="13" t="s">
        <v>46</v>
      </c>
      <c r="B43" s="16">
        <v>0</v>
      </c>
      <c r="C43" s="16">
        <v>0</v>
      </c>
      <c r="D43" s="16">
        <f t="shared" si="11"/>
        <v>0</v>
      </c>
      <c r="E43" s="16">
        <v>0</v>
      </c>
      <c r="F43" s="16">
        <v>0</v>
      </c>
      <c r="G43" s="16">
        <f t="shared" si="12"/>
        <v>0</v>
      </c>
    </row>
    <row r="44" spans="1:7" x14ac:dyDescent="0.25">
      <c r="A44" s="13" t="s">
        <v>47</v>
      </c>
      <c r="B44" s="16">
        <v>0</v>
      </c>
      <c r="C44" s="16">
        <v>0</v>
      </c>
      <c r="D44" s="16">
        <f t="shared" si="11"/>
        <v>0</v>
      </c>
      <c r="E44" s="16">
        <v>0</v>
      </c>
      <c r="F44" s="16">
        <v>0</v>
      </c>
      <c r="G44" s="16">
        <f t="shared" si="12"/>
        <v>0</v>
      </c>
    </row>
    <row r="45" spans="1:7" x14ac:dyDescent="0.25">
      <c r="A45" s="13" t="s">
        <v>48</v>
      </c>
      <c r="B45" s="16">
        <v>0</v>
      </c>
      <c r="C45" s="16">
        <v>0</v>
      </c>
      <c r="D45" s="16">
        <f t="shared" si="11"/>
        <v>0</v>
      </c>
      <c r="E45" s="16">
        <v>0</v>
      </c>
      <c r="F45" s="16">
        <v>0</v>
      </c>
      <c r="G45" s="16">
        <f t="shared" si="12"/>
        <v>0</v>
      </c>
    </row>
    <row r="46" spans="1:7" x14ac:dyDescent="0.25">
      <c r="A46" s="13" t="s">
        <v>49</v>
      </c>
      <c r="B46" s="16">
        <v>0</v>
      </c>
      <c r="C46" s="16">
        <v>0</v>
      </c>
      <c r="D46" s="16">
        <f t="shared" si="11"/>
        <v>0</v>
      </c>
      <c r="E46" s="16">
        <v>0</v>
      </c>
      <c r="F46" s="16">
        <v>0</v>
      </c>
      <c r="G46" s="16">
        <f t="shared" si="12"/>
        <v>0</v>
      </c>
    </row>
    <row r="47" spans="1:7" x14ac:dyDescent="0.25">
      <c r="A47" s="13" t="s">
        <v>50</v>
      </c>
      <c r="B47" s="16">
        <v>0</v>
      </c>
      <c r="C47" s="16">
        <v>0</v>
      </c>
      <c r="D47" s="16">
        <f t="shared" si="11"/>
        <v>0</v>
      </c>
      <c r="E47" s="16">
        <v>0</v>
      </c>
      <c r="F47" s="16">
        <v>0</v>
      </c>
      <c r="G47" s="16">
        <f t="shared" si="12"/>
        <v>0</v>
      </c>
    </row>
    <row r="48" spans="1:7" x14ac:dyDescent="0.25">
      <c r="A48" s="12" t="s">
        <v>51</v>
      </c>
      <c r="B48" s="11">
        <f t="shared" ref="B48:G48" si="13">SUM(B49:B57)</f>
        <v>190500</v>
      </c>
      <c r="C48" s="11">
        <f t="shared" si="13"/>
        <v>22092.03</v>
      </c>
      <c r="D48" s="11">
        <f t="shared" si="13"/>
        <v>212592.03</v>
      </c>
      <c r="E48" s="11">
        <f t="shared" si="13"/>
        <v>199592.03</v>
      </c>
      <c r="F48" s="11">
        <f t="shared" si="13"/>
        <v>199592.03</v>
      </c>
      <c r="G48" s="11">
        <f t="shared" si="13"/>
        <v>13000</v>
      </c>
    </row>
    <row r="49" spans="1:7" x14ac:dyDescent="0.25">
      <c r="A49" s="13" t="s">
        <v>52</v>
      </c>
      <c r="B49" s="14">
        <v>115500</v>
      </c>
      <c r="C49" s="15">
        <v>-24208</v>
      </c>
      <c r="D49" s="16">
        <f t="shared" ref="D49:D57" si="14">B49+C49</f>
        <v>91292</v>
      </c>
      <c r="E49" s="15">
        <v>91292</v>
      </c>
      <c r="F49" s="15">
        <v>91292</v>
      </c>
      <c r="G49" s="16">
        <f t="shared" ref="G49:G57" si="15">D49-E49</f>
        <v>0</v>
      </c>
    </row>
    <row r="50" spans="1:7" x14ac:dyDescent="0.25">
      <c r="A50" s="13" t="s">
        <v>53</v>
      </c>
      <c r="B50" s="14">
        <v>25000</v>
      </c>
      <c r="C50" s="15">
        <v>8189.03</v>
      </c>
      <c r="D50" s="16">
        <f t="shared" si="14"/>
        <v>33189.03</v>
      </c>
      <c r="E50" s="15">
        <v>33189.03</v>
      </c>
      <c r="F50" s="15">
        <v>33189.03</v>
      </c>
      <c r="G50" s="16">
        <f t="shared" si="15"/>
        <v>0</v>
      </c>
    </row>
    <row r="51" spans="1:7" x14ac:dyDescent="0.25">
      <c r="A51" s="13" t="s">
        <v>54</v>
      </c>
      <c r="B51" s="16">
        <v>0</v>
      </c>
      <c r="C51" s="17">
        <v>0</v>
      </c>
      <c r="D51" s="16">
        <f t="shared" si="14"/>
        <v>0</v>
      </c>
      <c r="E51" s="17">
        <v>0</v>
      </c>
      <c r="F51" s="17">
        <v>0</v>
      </c>
      <c r="G51" s="16">
        <f t="shared" si="15"/>
        <v>0</v>
      </c>
    </row>
    <row r="52" spans="1:7" x14ac:dyDescent="0.25">
      <c r="A52" s="13" t="s">
        <v>55</v>
      </c>
      <c r="B52" s="16">
        <v>0</v>
      </c>
      <c r="C52" s="17">
        <v>0</v>
      </c>
      <c r="D52" s="16">
        <f t="shared" si="14"/>
        <v>0</v>
      </c>
      <c r="E52" s="17">
        <v>0</v>
      </c>
      <c r="F52" s="17">
        <v>0</v>
      </c>
      <c r="G52" s="16">
        <f t="shared" si="15"/>
        <v>0</v>
      </c>
    </row>
    <row r="53" spans="1:7" x14ac:dyDescent="0.25">
      <c r="A53" s="13" t="s">
        <v>56</v>
      </c>
      <c r="B53" s="16">
        <v>0</v>
      </c>
      <c r="C53" s="17">
        <v>0</v>
      </c>
      <c r="D53" s="16">
        <f t="shared" si="14"/>
        <v>0</v>
      </c>
      <c r="E53" s="17">
        <v>0</v>
      </c>
      <c r="F53" s="17">
        <v>0</v>
      </c>
      <c r="G53" s="16">
        <f t="shared" si="15"/>
        <v>0</v>
      </c>
    </row>
    <row r="54" spans="1:7" x14ac:dyDescent="0.25">
      <c r="A54" s="13" t="s">
        <v>57</v>
      </c>
      <c r="B54" s="14">
        <v>50000</v>
      </c>
      <c r="C54" s="15">
        <v>38111</v>
      </c>
      <c r="D54" s="16">
        <f t="shared" si="14"/>
        <v>88111</v>
      </c>
      <c r="E54" s="15">
        <v>75111</v>
      </c>
      <c r="F54" s="15">
        <v>75111</v>
      </c>
      <c r="G54" s="16">
        <f t="shared" si="15"/>
        <v>13000</v>
      </c>
    </row>
    <row r="55" spans="1:7" x14ac:dyDescent="0.25">
      <c r="A55" s="13" t="s">
        <v>58</v>
      </c>
      <c r="B55" s="16">
        <v>0</v>
      </c>
      <c r="C55" s="16">
        <v>0</v>
      </c>
      <c r="D55" s="16">
        <f t="shared" si="14"/>
        <v>0</v>
      </c>
      <c r="E55" s="16">
        <v>0</v>
      </c>
      <c r="F55" s="16">
        <v>0</v>
      </c>
      <c r="G55" s="16">
        <f t="shared" si="15"/>
        <v>0</v>
      </c>
    </row>
    <row r="56" spans="1:7" x14ac:dyDescent="0.25">
      <c r="A56" s="13" t="s">
        <v>59</v>
      </c>
      <c r="B56" s="16">
        <v>0</v>
      </c>
      <c r="C56" s="16">
        <v>0</v>
      </c>
      <c r="D56" s="16">
        <f t="shared" si="14"/>
        <v>0</v>
      </c>
      <c r="E56" s="16">
        <v>0</v>
      </c>
      <c r="F56" s="16">
        <v>0</v>
      </c>
      <c r="G56" s="16">
        <f t="shared" si="15"/>
        <v>0</v>
      </c>
    </row>
    <row r="57" spans="1:7" x14ac:dyDescent="0.25">
      <c r="A57" s="13" t="s">
        <v>60</v>
      </c>
      <c r="B57" s="16">
        <v>0</v>
      </c>
      <c r="C57" s="16">
        <v>0</v>
      </c>
      <c r="D57" s="16">
        <f t="shared" si="14"/>
        <v>0</v>
      </c>
      <c r="E57" s="16">
        <v>0</v>
      </c>
      <c r="F57" s="16">
        <v>0</v>
      </c>
      <c r="G57" s="16">
        <f t="shared" si="15"/>
        <v>0</v>
      </c>
    </row>
    <row r="58" spans="1:7" x14ac:dyDescent="0.25">
      <c r="A58" s="12" t="s">
        <v>61</v>
      </c>
      <c r="B58" s="11">
        <f t="shared" ref="B58:G58" si="16">SUM(B59:B61)</f>
        <v>0</v>
      </c>
      <c r="C58" s="11">
        <f t="shared" si="16"/>
        <v>6722642.0099999998</v>
      </c>
      <c r="D58" s="11">
        <f t="shared" si="16"/>
        <v>6722642.0099999998</v>
      </c>
      <c r="E58" s="11">
        <f t="shared" si="16"/>
        <v>1375.67</v>
      </c>
      <c r="F58" s="11">
        <f t="shared" si="16"/>
        <v>1375.67</v>
      </c>
      <c r="G58" s="11">
        <f t="shared" si="16"/>
        <v>6721266.3399999999</v>
      </c>
    </row>
    <row r="59" spans="1:7" x14ac:dyDescent="0.25">
      <c r="A59" s="13" t="s">
        <v>62</v>
      </c>
      <c r="B59" s="14">
        <v>0</v>
      </c>
      <c r="C59" s="15">
        <v>0</v>
      </c>
      <c r="D59" s="16">
        <f t="shared" ref="D59:D61" si="17">B59+C59</f>
        <v>0</v>
      </c>
      <c r="E59" s="14">
        <v>0</v>
      </c>
      <c r="F59" s="14">
        <v>0</v>
      </c>
      <c r="G59" s="16">
        <f t="shared" ref="G59:G61" si="18">D59-E59</f>
        <v>0</v>
      </c>
    </row>
    <row r="60" spans="1:7" x14ac:dyDescent="0.25">
      <c r="A60" s="13" t="s">
        <v>63</v>
      </c>
      <c r="B60" s="14">
        <v>0</v>
      </c>
      <c r="C60" s="15">
        <v>6722642.0099999998</v>
      </c>
      <c r="D60" s="16">
        <f t="shared" si="17"/>
        <v>6722642.0099999998</v>
      </c>
      <c r="E60" s="14">
        <v>1375.67</v>
      </c>
      <c r="F60" s="14">
        <v>1375.67</v>
      </c>
      <c r="G60" s="16">
        <f t="shared" si="18"/>
        <v>6721266.3399999999</v>
      </c>
    </row>
    <row r="61" spans="1:7" x14ac:dyDescent="0.25">
      <c r="A61" s="13" t="s">
        <v>64</v>
      </c>
      <c r="B61" s="16">
        <v>0</v>
      </c>
      <c r="C61" s="16">
        <v>0</v>
      </c>
      <c r="D61" s="16">
        <f t="shared" si="17"/>
        <v>0</v>
      </c>
      <c r="E61" s="16">
        <v>0</v>
      </c>
      <c r="F61" s="16">
        <v>0</v>
      </c>
      <c r="G61" s="16">
        <f t="shared" si="18"/>
        <v>0</v>
      </c>
    </row>
    <row r="62" spans="1:7" x14ac:dyDescent="0.25">
      <c r="A62" s="12" t="s">
        <v>65</v>
      </c>
      <c r="B62" s="11">
        <f t="shared" ref="B62:G62" si="19">SUM(B63:B67,B69:B70)</f>
        <v>2500000</v>
      </c>
      <c r="C62" s="11">
        <f t="shared" si="19"/>
        <v>-1104923.2</v>
      </c>
      <c r="D62" s="11">
        <f t="shared" si="19"/>
        <v>1395076.8</v>
      </c>
      <c r="E62" s="11">
        <f t="shared" si="19"/>
        <v>0</v>
      </c>
      <c r="F62" s="11">
        <f t="shared" si="19"/>
        <v>0</v>
      </c>
      <c r="G62" s="11">
        <f t="shared" si="19"/>
        <v>1395076.8</v>
      </c>
    </row>
    <row r="63" spans="1:7" x14ac:dyDescent="0.25">
      <c r="A63" s="13" t="s">
        <v>66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 x14ac:dyDescent="0.25">
      <c r="A64" s="13" t="s">
        <v>67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 t="shared" ref="G64:G70" si="20">D64-E64</f>
        <v>0</v>
      </c>
    </row>
    <row r="65" spans="1:7" x14ac:dyDescent="0.25">
      <c r="A65" s="13" t="s">
        <v>68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f t="shared" si="20"/>
        <v>0</v>
      </c>
    </row>
    <row r="66" spans="1:7" x14ac:dyDescent="0.25">
      <c r="A66" s="13" t="s">
        <v>69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 t="shared" si="20"/>
        <v>0</v>
      </c>
    </row>
    <row r="67" spans="1:7" x14ac:dyDescent="0.25">
      <c r="A67" s="13" t="s">
        <v>70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si="20"/>
        <v>0</v>
      </c>
    </row>
    <row r="68" spans="1:7" x14ac:dyDescent="0.25">
      <c r="A68" s="13" t="s">
        <v>71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20"/>
        <v>0</v>
      </c>
    </row>
    <row r="69" spans="1:7" x14ac:dyDescent="0.25">
      <c r="A69" s="13" t="s">
        <v>72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20"/>
        <v>0</v>
      </c>
    </row>
    <row r="70" spans="1:7" x14ac:dyDescent="0.25">
      <c r="A70" s="13" t="s">
        <v>73</v>
      </c>
      <c r="B70" s="14">
        <v>2500000</v>
      </c>
      <c r="C70" s="15">
        <v>-1104923.2</v>
      </c>
      <c r="D70" s="16">
        <f t="shared" ref="D70" si="21">B70+C70</f>
        <v>1395076.8</v>
      </c>
      <c r="E70" s="14">
        <v>0</v>
      </c>
      <c r="F70" s="14">
        <v>0</v>
      </c>
      <c r="G70" s="16">
        <f t="shared" si="20"/>
        <v>1395076.8</v>
      </c>
    </row>
    <row r="71" spans="1:7" x14ac:dyDescent="0.25">
      <c r="A71" s="12" t="s">
        <v>74</v>
      </c>
      <c r="B71" s="11">
        <f t="shared" ref="B71:G71" si="22">SUM(B72:B74)</f>
        <v>0</v>
      </c>
      <c r="C71" s="11">
        <f t="shared" si="22"/>
        <v>0</v>
      </c>
      <c r="D71" s="11">
        <f t="shared" si="22"/>
        <v>0</v>
      </c>
      <c r="E71" s="11">
        <f t="shared" si="22"/>
        <v>0</v>
      </c>
      <c r="F71" s="11">
        <f t="shared" si="22"/>
        <v>0</v>
      </c>
      <c r="G71" s="11">
        <f t="shared" si="22"/>
        <v>0</v>
      </c>
    </row>
    <row r="72" spans="1:7" x14ac:dyDescent="0.25">
      <c r="A72" s="13" t="s">
        <v>75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>D72-E72</f>
        <v>0</v>
      </c>
    </row>
    <row r="73" spans="1:7" x14ac:dyDescent="0.25">
      <c r="A73" s="13" t="s">
        <v>76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ref="G73:G74" si="23">D73-E73</f>
        <v>0</v>
      </c>
    </row>
    <row r="74" spans="1:7" x14ac:dyDescent="0.25">
      <c r="A74" s="13" t="s">
        <v>77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 t="shared" si="23"/>
        <v>0</v>
      </c>
    </row>
    <row r="75" spans="1:7" x14ac:dyDescent="0.25">
      <c r="A75" s="12" t="s">
        <v>78</v>
      </c>
      <c r="B75" s="11">
        <f t="shared" ref="B75:G75" si="24">SUM(B76:B82)</f>
        <v>4168200</v>
      </c>
      <c r="C75" s="11">
        <f t="shared" si="24"/>
        <v>0</v>
      </c>
      <c r="D75" s="11">
        <f t="shared" si="24"/>
        <v>4168200</v>
      </c>
      <c r="E75" s="11">
        <f t="shared" si="24"/>
        <v>4149660</v>
      </c>
      <c r="F75" s="11">
        <f t="shared" si="24"/>
        <v>4149660</v>
      </c>
      <c r="G75" s="11">
        <f t="shared" si="24"/>
        <v>18540</v>
      </c>
    </row>
    <row r="76" spans="1:7" x14ac:dyDescent="0.25">
      <c r="A76" s="13" t="s">
        <v>79</v>
      </c>
      <c r="B76" s="14">
        <v>4000000</v>
      </c>
      <c r="C76" s="14">
        <v>0</v>
      </c>
      <c r="D76" s="16">
        <f t="shared" ref="D76:D77" si="25">B76+C76</f>
        <v>4000000</v>
      </c>
      <c r="E76" s="15">
        <v>4000000</v>
      </c>
      <c r="F76" s="15">
        <v>4000000</v>
      </c>
      <c r="G76" s="16">
        <f t="shared" ref="G76:G82" si="26">D76-E76</f>
        <v>0</v>
      </c>
    </row>
    <row r="77" spans="1:7" x14ac:dyDescent="0.25">
      <c r="A77" s="13" t="s">
        <v>80</v>
      </c>
      <c r="B77" s="14">
        <v>168200</v>
      </c>
      <c r="C77" s="14">
        <v>0</v>
      </c>
      <c r="D77" s="16">
        <f t="shared" si="25"/>
        <v>168200</v>
      </c>
      <c r="E77" s="15">
        <v>149660</v>
      </c>
      <c r="F77" s="15">
        <v>149660</v>
      </c>
      <c r="G77" s="16">
        <f t="shared" si="26"/>
        <v>18540</v>
      </c>
    </row>
    <row r="78" spans="1:7" x14ac:dyDescent="0.25">
      <c r="A78" s="13" t="s">
        <v>81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f t="shared" si="26"/>
        <v>0</v>
      </c>
    </row>
    <row r="79" spans="1:7" x14ac:dyDescent="0.25">
      <c r="A79" s="13" t="s">
        <v>82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 t="shared" si="26"/>
        <v>0</v>
      </c>
    </row>
    <row r="80" spans="1:7" x14ac:dyDescent="0.25">
      <c r="A80" s="13" t="s">
        <v>83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si="26"/>
        <v>0</v>
      </c>
    </row>
    <row r="81" spans="1:7" x14ac:dyDescent="0.25">
      <c r="A81" s="13" t="s">
        <v>84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26"/>
        <v>0</v>
      </c>
    </row>
    <row r="82" spans="1:7" x14ac:dyDescent="0.25">
      <c r="A82" s="13" t="s">
        <v>85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26"/>
        <v>0</v>
      </c>
    </row>
    <row r="83" spans="1:7" x14ac:dyDescent="0.25">
      <c r="A83" s="19"/>
      <c r="B83" s="18"/>
      <c r="C83" s="18"/>
      <c r="D83" s="18"/>
      <c r="E83" s="18"/>
      <c r="F83" s="18"/>
      <c r="G83" s="18"/>
    </row>
    <row r="84" spans="1:7" x14ac:dyDescent="0.25">
      <c r="A84" s="20" t="s">
        <v>86</v>
      </c>
      <c r="B84" s="11">
        <f t="shared" ref="B84:G84" si="27">SUM(B85,B93,B103,B113,B123,B133,B137,B146,B150)</f>
        <v>77330174</v>
      </c>
      <c r="C84" s="11">
        <f t="shared" si="27"/>
        <v>-6114553.0399999991</v>
      </c>
      <c r="D84" s="11">
        <f t="shared" si="27"/>
        <v>71215620.960000008</v>
      </c>
      <c r="E84" s="11">
        <f t="shared" si="27"/>
        <v>22682529.869999997</v>
      </c>
      <c r="F84" s="11">
        <f t="shared" si="27"/>
        <v>22159529.869999997</v>
      </c>
      <c r="G84" s="11">
        <f t="shared" si="27"/>
        <v>48533091.090000004</v>
      </c>
    </row>
    <row r="85" spans="1:7" x14ac:dyDescent="0.25">
      <c r="A85" s="12" t="s">
        <v>13</v>
      </c>
      <c r="B85" s="11">
        <f t="shared" ref="B85:G85" si="28">SUM(B86:B92)</f>
        <v>0</v>
      </c>
      <c r="C85" s="11">
        <f t="shared" si="28"/>
        <v>0</v>
      </c>
      <c r="D85" s="11">
        <f t="shared" si="28"/>
        <v>0</v>
      </c>
      <c r="E85" s="11">
        <f t="shared" si="28"/>
        <v>0</v>
      </c>
      <c r="F85" s="11">
        <f t="shared" si="28"/>
        <v>0</v>
      </c>
      <c r="G85" s="11">
        <f t="shared" si="28"/>
        <v>0</v>
      </c>
    </row>
    <row r="86" spans="1:7" x14ac:dyDescent="0.25">
      <c r="A86" s="13" t="s">
        <v>14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  <c r="G86" s="18">
        <f>D86-E86</f>
        <v>0</v>
      </c>
    </row>
    <row r="87" spans="1:7" x14ac:dyDescent="0.25">
      <c r="A87" s="13" t="s">
        <v>15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f t="shared" ref="G87:G92" si="29">D87-E87</f>
        <v>0</v>
      </c>
    </row>
    <row r="88" spans="1:7" x14ac:dyDescent="0.25">
      <c r="A88" s="13" t="s">
        <v>16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f t="shared" si="29"/>
        <v>0</v>
      </c>
    </row>
    <row r="89" spans="1:7" x14ac:dyDescent="0.25">
      <c r="A89" s="13" t="s">
        <v>17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f t="shared" si="29"/>
        <v>0</v>
      </c>
    </row>
    <row r="90" spans="1:7" x14ac:dyDescent="0.25">
      <c r="A90" s="13" t="s">
        <v>18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f t="shared" si="29"/>
        <v>0</v>
      </c>
    </row>
    <row r="91" spans="1:7" x14ac:dyDescent="0.25">
      <c r="A91" s="13" t="s">
        <v>19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  <c r="G91" s="18">
        <f t="shared" si="29"/>
        <v>0</v>
      </c>
    </row>
    <row r="92" spans="1:7" x14ac:dyDescent="0.25">
      <c r="A92" s="13" t="s">
        <v>20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  <c r="G92" s="18">
        <f t="shared" si="29"/>
        <v>0</v>
      </c>
    </row>
    <row r="93" spans="1:7" x14ac:dyDescent="0.25">
      <c r="A93" s="12" t="s">
        <v>21</v>
      </c>
      <c r="B93" s="11">
        <f t="shared" ref="B93:G93" si="30">SUM(B94:B102)</f>
        <v>5941373</v>
      </c>
      <c r="C93" s="11">
        <f t="shared" si="30"/>
        <v>374859.4</v>
      </c>
      <c r="D93" s="11">
        <f t="shared" si="30"/>
        <v>6316232.4000000004</v>
      </c>
      <c r="E93" s="11">
        <f t="shared" si="30"/>
        <v>4718274.8</v>
      </c>
      <c r="F93" s="11">
        <f t="shared" si="30"/>
        <v>4195274.8</v>
      </c>
      <c r="G93" s="11">
        <f t="shared" si="30"/>
        <v>1597957.5999999999</v>
      </c>
    </row>
    <row r="94" spans="1:7" x14ac:dyDescent="0.25">
      <c r="A94" s="13" t="s">
        <v>22</v>
      </c>
      <c r="B94" s="14">
        <v>83300</v>
      </c>
      <c r="C94" s="15">
        <v>-56544</v>
      </c>
      <c r="D94" s="16">
        <f t="shared" ref="D94:D102" si="31">B94+C94</f>
        <v>26756</v>
      </c>
      <c r="E94" s="15">
        <v>11175.4</v>
      </c>
      <c r="F94" s="15">
        <v>11175.4</v>
      </c>
      <c r="G94" s="16">
        <f t="shared" ref="G94:G102" si="32">D94-E94</f>
        <v>15580.6</v>
      </c>
    </row>
    <row r="95" spans="1:7" x14ac:dyDescent="0.25">
      <c r="A95" s="13" t="s">
        <v>23</v>
      </c>
      <c r="B95" s="16">
        <v>0</v>
      </c>
      <c r="C95" s="17">
        <v>0</v>
      </c>
      <c r="D95" s="16">
        <f t="shared" si="31"/>
        <v>0</v>
      </c>
      <c r="E95" s="17">
        <v>0</v>
      </c>
      <c r="F95" s="17">
        <v>0</v>
      </c>
      <c r="G95" s="16">
        <f t="shared" si="32"/>
        <v>0</v>
      </c>
    </row>
    <row r="96" spans="1:7" x14ac:dyDescent="0.25">
      <c r="A96" s="13" t="s">
        <v>24</v>
      </c>
      <c r="B96" s="16">
        <v>0</v>
      </c>
      <c r="C96" s="17">
        <v>0</v>
      </c>
      <c r="D96" s="16">
        <f t="shared" si="31"/>
        <v>0</v>
      </c>
      <c r="E96" s="17">
        <v>0</v>
      </c>
      <c r="F96" s="17">
        <v>0</v>
      </c>
      <c r="G96" s="16">
        <f t="shared" si="32"/>
        <v>0</v>
      </c>
    </row>
    <row r="97" spans="1:7" x14ac:dyDescent="0.25">
      <c r="A97" s="13" t="s">
        <v>25</v>
      </c>
      <c r="B97" s="14">
        <v>3240000</v>
      </c>
      <c r="C97" s="15">
        <v>120000</v>
      </c>
      <c r="D97" s="16">
        <f t="shared" si="31"/>
        <v>3360000</v>
      </c>
      <c r="E97" s="15">
        <v>2520000</v>
      </c>
      <c r="F97" s="15">
        <v>2240000</v>
      </c>
      <c r="G97" s="16">
        <f t="shared" si="32"/>
        <v>840000</v>
      </c>
    </row>
    <row r="98" spans="1:7" x14ac:dyDescent="0.25">
      <c r="A98" s="21" t="s">
        <v>26</v>
      </c>
      <c r="B98" s="16">
        <v>0</v>
      </c>
      <c r="C98" s="17">
        <v>0</v>
      </c>
      <c r="D98" s="16">
        <f t="shared" si="31"/>
        <v>0</v>
      </c>
      <c r="E98" s="17">
        <v>0</v>
      </c>
      <c r="F98" s="17">
        <v>0</v>
      </c>
      <c r="G98" s="16">
        <f t="shared" si="32"/>
        <v>0</v>
      </c>
    </row>
    <row r="99" spans="1:7" x14ac:dyDescent="0.25">
      <c r="A99" s="13" t="s">
        <v>27</v>
      </c>
      <c r="B99" s="14">
        <v>2207800</v>
      </c>
      <c r="C99" s="15">
        <v>482260</v>
      </c>
      <c r="D99" s="16">
        <f t="shared" si="31"/>
        <v>2690060</v>
      </c>
      <c r="E99" s="15">
        <v>2113300.2000000002</v>
      </c>
      <c r="F99" s="15">
        <v>1870300.2</v>
      </c>
      <c r="G99" s="16">
        <f t="shared" si="32"/>
        <v>576759.79999999981</v>
      </c>
    </row>
    <row r="100" spans="1:7" x14ac:dyDescent="0.25">
      <c r="A100" s="13" t="s">
        <v>28</v>
      </c>
      <c r="B100" s="14">
        <v>260273</v>
      </c>
      <c r="C100" s="15">
        <v>-260273</v>
      </c>
      <c r="D100" s="16">
        <f t="shared" si="31"/>
        <v>0</v>
      </c>
      <c r="E100" s="15">
        <v>0</v>
      </c>
      <c r="F100" s="15">
        <v>0</v>
      </c>
      <c r="G100" s="16">
        <f t="shared" si="32"/>
        <v>0</v>
      </c>
    </row>
    <row r="101" spans="1:7" x14ac:dyDescent="0.25">
      <c r="A101" s="13" t="s">
        <v>29</v>
      </c>
      <c r="B101" s="14">
        <v>0</v>
      </c>
      <c r="C101" s="15">
        <v>92000</v>
      </c>
      <c r="D101" s="16">
        <f t="shared" si="31"/>
        <v>92000</v>
      </c>
      <c r="E101" s="15">
        <v>0</v>
      </c>
      <c r="F101" s="15">
        <v>0</v>
      </c>
      <c r="G101" s="16">
        <f t="shared" si="32"/>
        <v>92000</v>
      </c>
    </row>
    <row r="102" spans="1:7" x14ac:dyDescent="0.25">
      <c r="A102" s="13" t="s">
        <v>30</v>
      </c>
      <c r="B102" s="14">
        <v>150000</v>
      </c>
      <c r="C102" s="15">
        <v>-2583.6</v>
      </c>
      <c r="D102" s="16">
        <f t="shared" si="31"/>
        <v>147416.4</v>
      </c>
      <c r="E102" s="15">
        <v>73799.199999999997</v>
      </c>
      <c r="F102" s="15">
        <v>73799.199999999997</v>
      </c>
      <c r="G102" s="16">
        <f t="shared" si="32"/>
        <v>73617.2</v>
      </c>
    </row>
    <row r="103" spans="1:7" x14ac:dyDescent="0.25">
      <c r="A103" s="12" t="s">
        <v>31</v>
      </c>
      <c r="B103" s="11">
        <f>SUM(B104:B112)</f>
        <v>180000</v>
      </c>
      <c r="C103" s="11">
        <f>SUM(C104:C112)</f>
        <v>864963.05999999994</v>
      </c>
      <c r="D103" s="11">
        <f>SUM(D104:D112)</f>
        <v>1044963.0599999999</v>
      </c>
      <c r="E103" s="11">
        <f t="shared" ref="E103:G103" si="33">SUM(E104:E112)</f>
        <v>834973.05999999994</v>
      </c>
      <c r="F103" s="11">
        <f t="shared" si="33"/>
        <v>834973.05999999994</v>
      </c>
      <c r="G103" s="11">
        <f t="shared" si="33"/>
        <v>209990</v>
      </c>
    </row>
    <row r="104" spans="1:7" x14ac:dyDescent="0.25">
      <c r="A104" s="13" t="s">
        <v>32</v>
      </c>
      <c r="B104" s="16">
        <v>0</v>
      </c>
      <c r="C104" s="17">
        <v>0</v>
      </c>
      <c r="D104" s="16">
        <f t="shared" ref="D104:D112" si="34">B104+C104</f>
        <v>0</v>
      </c>
      <c r="E104" s="17">
        <v>0</v>
      </c>
      <c r="F104" s="17">
        <v>0</v>
      </c>
      <c r="G104" s="16">
        <f t="shared" ref="G104:G112" si="35">D104-E104</f>
        <v>0</v>
      </c>
    </row>
    <row r="105" spans="1:7" x14ac:dyDescent="0.25">
      <c r="A105" s="13" t="s">
        <v>33</v>
      </c>
      <c r="B105" s="16">
        <v>0</v>
      </c>
      <c r="C105" s="15">
        <v>319999.46000000002</v>
      </c>
      <c r="D105" s="16">
        <f t="shared" si="34"/>
        <v>319999.46000000002</v>
      </c>
      <c r="E105" s="15">
        <v>319999.46000000002</v>
      </c>
      <c r="F105" s="15">
        <v>319999.46000000002</v>
      </c>
      <c r="G105" s="16">
        <f t="shared" si="35"/>
        <v>0</v>
      </c>
    </row>
    <row r="106" spans="1:7" x14ac:dyDescent="0.25">
      <c r="A106" s="13" t="s">
        <v>34</v>
      </c>
      <c r="B106" s="14">
        <v>40000</v>
      </c>
      <c r="C106" s="15">
        <v>497380</v>
      </c>
      <c r="D106" s="16">
        <f t="shared" si="34"/>
        <v>537380</v>
      </c>
      <c r="E106" s="15">
        <v>472390</v>
      </c>
      <c r="F106" s="15">
        <v>472390</v>
      </c>
      <c r="G106" s="16">
        <f t="shared" si="35"/>
        <v>64990</v>
      </c>
    </row>
    <row r="107" spans="1:7" x14ac:dyDescent="0.25">
      <c r="A107" s="13" t="s">
        <v>35</v>
      </c>
      <c r="B107" s="16">
        <v>0</v>
      </c>
      <c r="C107" s="17">
        <v>0</v>
      </c>
      <c r="D107" s="16">
        <f t="shared" si="34"/>
        <v>0</v>
      </c>
      <c r="E107" s="17">
        <v>0</v>
      </c>
      <c r="F107" s="17">
        <v>0</v>
      </c>
      <c r="G107" s="16">
        <f t="shared" si="35"/>
        <v>0</v>
      </c>
    </row>
    <row r="108" spans="1:7" x14ac:dyDescent="0.25">
      <c r="A108" s="13" t="s">
        <v>36</v>
      </c>
      <c r="B108" s="14">
        <v>140000</v>
      </c>
      <c r="C108" s="15">
        <v>-97416.4</v>
      </c>
      <c r="D108" s="16">
        <f t="shared" si="34"/>
        <v>42583.600000000006</v>
      </c>
      <c r="E108" s="15">
        <v>42583.6</v>
      </c>
      <c r="F108" s="15">
        <v>42583.6</v>
      </c>
      <c r="G108" s="16">
        <f t="shared" si="35"/>
        <v>0</v>
      </c>
    </row>
    <row r="109" spans="1:7" x14ac:dyDescent="0.25">
      <c r="A109" s="13" t="s">
        <v>37</v>
      </c>
      <c r="B109" s="18">
        <v>0</v>
      </c>
      <c r="C109" s="17">
        <v>0</v>
      </c>
      <c r="D109" s="16">
        <f t="shared" si="34"/>
        <v>0</v>
      </c>
      <c r="E109" s="17">
        <v>0</v>
      </c>
      <c r="F109" s="17">
        <v>0</v>
      </c>
      <c r="G109" s="18">
        <f t="shared" si="35"/>
        <v>0</v>
      </c>
    </row>
    <row r="110" spans="1:7" x14ac:dyDescent="0.25">
      <c r="A110" s="13" t="s">
        <v>38</v>
      </c>
      <c r="B110" s="18">
        <v>0</v>
      </c>
      <c r="C110" s="17">
        <v>0</v>
      </c>
      <c r="D110" s="16">
        <f t="shared" si="34"/>
        <v>0</v>
      </c>
      <c r="E110" s="17">
        <v>0</v>
      </c>
      <c r="F110" s="17">
        <v>0</v>
      </c>
      <c r="G110" s="18">
        <f t="shared" si="35"/>
        <v>0</v>
      </c>
    </row>
    <row r="111" spans="1:7" x14ac:dyDescent="0.25">
      <c r="A111" s="13" t="s">
        <v>39</v>
      </c>
      <c r="B111" s="18">
        <v>0</v>
      </c>
      <c r="C111" s="15">
        <v>145000</v>
      </c>
      <c r="D111" s="16">
        <f t="shared" si="34"/>
        <v>145000</v>
      </c>
      <c r="E111" s="15">
        <v>0</v>
      </c>
      <c r="F111" s="15">
        <v>0</v>
      </c>
      <c r="G111" s="18">
        <f t="shared" si="35"/>
        <v>145000</v>
      </c>
    </row>
    <row r="112" spans="1:7" x14ac:dyDescent="0.25">
      <c r="A112" s="13" t="s">
        <v>40</v>
      </c>
      <c r="B112" s="18">
        <v>0</v>
      </c>
      <c r="C112" s="17">
        <v>0</v>
      </c>
      <c r="D112" s="16">
        <f t="shared" si="34"/>
        <v>0</v>
      </c>
      <c r="E112" s="17">
        <v>0</v>
      </c>
      <c r="F112" s="17">
        <v>0</v>
      </c>
      <c r="G112" s="18">
        <f t="shared" si="35"/>
        <v>0</v>
      </c>
    </row>
    <row r="113" spans="1:7" x14ac:dyDescent="0.25">
      <c r="A113" s="12" t="s">
        <v>41</v>
      </c>
      <c r="B113" s="11">
        <f t="shared" ref="B113:G113" si="36">SUM(B114:B122)</f>
        <v>0</v>
      </c>
      <c r="C113" s="11">
        <f t="shared" si="36"/>
        <v>10737892.609999999</v>
      </c>
      <c r="D113" s="11">
        <f t="shared" si="36"/>
        <v>10737892.609999999</v>
      </c>
      <c r="E113" s="11">
        <f t="shared" si="36"/>
        <v>1999903.19</v>
      </c>
      <c r="F113" s="11">
        <f t="shared" si="36"/>
        <v>1999903.19</v>
      </c>
      <c r="G113" s="11">
        <f t="shared" si="36"/>
        <v>8737989.4199999999</v>
      </c>
    </row>
    <row r="114" spans="1:7" x14ac:dyDescent="0.25">
      <c r="A114" s="13" t="s">
        <v>42</v>
      </c>
      <c r="B114" s="16">
        <v>0</v>
      </c>
      <c r="C114" s="16">
        <v>0</v>
      </c>
      <c r="D114" s="16">
        <f t="shared" ref="D114:D122" si="37">B114+C114</f>
        <v>0</v>
      </c>
      <c r="E114" s="16">
        <v>0</v>
      </c>
      <c r="F114" s="16">
        <v>0</v>
      </c>
      <c r="G114" s="16">
        <f t="shared" ref="G114:G122" si="38">D114-E114</f>
        <v>0</v>
      </c>
    </row>
    <row r="115" spans="1:7" x14ac:dyDescent="0.25">
      <c r="A115" s="13" t="s">
        <v>43</v>
      </c>
      <c r="B115" s="16">
        <v>0</v>
      </c>
      <c r="C115" s="16">
        <v>0</v>
      </c>
      <c r="D115" s="16">
        <f t="shared" si="37"/>
        <v>0</v>
      </c>
      <c r="E115" s="16">
        <v>0</v>
      </c>
      <c r="F115" s="16">
        <v>0</v>
      </c>
      <c r="G115" s="16">
        <f t="shared" si="38"/>
        <v>0</v>
      </c>
    </row>
    <row r="116" spans="1:7" x14ac:dyDescent="0.25">
      <c r="A116" s="13" t="s">
        <v>44</v>
      </c>
      <c r="B116" s="14">
        <v>0</v>
      </c>
      <c r="C116" s="15">
        <v>5084220.41</v>
      </c>
      <c r="D116" s="16">
        <f t="shared" si="37"/>
        <v>5084220.41</v>
      </c>
      <c r="E116" s="15">
        <v>1577353.4</v>
      </c>
      <c r="F116" s="15">
        <v>1577353.4</v>
      </c>
      <c r="G116" s="16">
        <f t="shared" si="38"/>
        <v>3506867.0100000002</v>
      </c>
    </row>
    <row r="117" spans="1:7" x14ac:dyDescent="0.25">
      <c r="A117" s="13" t="s">
        <v>45</v>
      </c>
      <c r="B117" s="14">
        <v>0</v>
      </c>
      <c r="C117" s="15">
        <v>5653672.2000000002</v>
      </c>
      <c r="D117" s="16">
        <f t="shared" si="37"/>
        <v>5653672.2000000002</v>
      </c>
      <c r="E117" s="15">
        <v>422549.79</v>
      </c>
      <c r="F117" s="15">
        <v>422549.79</v>
      </c>
      <c r="G117" s="16">
        <f t="shared" si="38"/>
        <v>5231122.41</v>
      </c>
    </row>
    <row r="118" spans="1:7" x14ac:dyDescent="0.25">
      <c r="A118" s="13" t="s">
        <v>46</v>
      </c>
      <c r="B118" s="16">
        <v>0</v>
      </c>
      <c r="C118" s="16">
        <v>0</v>
      </c>
      <c r="D118" s="16">
        <f t="shared" si="37"/>
        <v>0</v>
      </c>
      <c r="E118" s="16">
        <v>0</v>
      </c>
      <c r="F118" s="16">
        <v>0</v>
      </c>
      <c r="G118" s="16">
        <f t="shared" si="38"/>
        <v>0</v>
      </c>
    </row>
    <row r="119" spans="1:7" x14ac:dyDescent="0.25">
      <c r="A119" s="13" t="s">
        <v>47</v>
      </c>
      <c r="B119" s="16">
        <v>0</v>
      </c>
      <c r="C119" s="16">
        <v>0</v>
      </c>
      <c r="D119" s="16">
        <f t="shared" si="37"/>
        <v>0</v>
      </c>
      <c r="E119" s="16">
        <v>0</v>
      </c>
      <c r="F119" s="16">
        <v>0</v>
      </c>
      <c r="G119" s="16">
        <f t="shared" si="38"/>
        <v>0</v>
      </c>
    </row>
    <row r="120" spans="1:7" x14ac:dyDescent="0.25">
      <c r="A120" s="13" t="s">
        <v>48</v>
      </c>
      <c r="B120" s="16">
        <v>0</v>
      </c>
      <c r="C120" s="16">
        <v>0</v>
      </c>
      <c r="D120" s="16">
        <f t="shared" si="37"/>
        <v>0</v>
      </c>
      <c r="E120" s="16">
        <v>0</v>
      </c>
      <c r="F120" s="16">
        <v>0</v>
      </c>
      <c r="G120" s="16">
        <f t="shared" si="38"/>
        <v>0</v>
      </c>
    </row>
    <row r="121" spans="1:7" x14ac:dyDescent="0.25">
      <c r="A121" s="13" t="s">
        <v>49</v>
      </c>
      <c r="B121" s="16">
        <v>0</v>
      </c>
      <c r="C121" s="16">
        <v>0</v>
      </c>
      <c r="D121" s="16">
        <f t="shared" si="37"/>
        <v>0</v>
      </c>
      <c r="E121" s="16">
        <v>0</v>
      </c>
      <c r="F121" s="16">
        <v>0</v>
      </c>
      <c r="G121" s="16">
        <f t="shared" si="38"/>
        <v>0</v>
      </c>
    </row>
    <row r="122" spans="1:7" x14ac:dyDescent="0.25">
      <c r="A122" s="13" t="s">
        <v>50</v>
      </c>
      <c r="B122" s="16">
        <v>0</v>
      </c>
      <c r="C122" s="16">
        <v>0</v>
      </c>
      <c r="D122" s="16">
        <f t="shared" si="37"/>
        <v>0</v>
      </c>
      <c r="E122" s="16">
        <v>0</v>
      </c>
      <c r="F122" s="16">
        <v>0</v>
      </c>
      <c r="G122" s="16">
        <f t="shared" si="38"/>
        <v>0</v>
      </c>
    </row>
    <row r="123" spans="1:7" x14ac:dyDescent="0.25">
      <c r="A123" s="12" t="s">
        <v>51</v>
      </c>
      <c r="B123" s="11">
        <f t="shared" ref="B123:G123" si="39">SUM(B124:B132)</f>
        <v>0</v>
      </c>
      <c r="C123" s="11">
        <f t="shared" si="39"/>
        <v>156544</v>
      </c>
      <c r="D123" s="11">
        <f t="shared" si="39"/>
        <v>156544</v>
      </c>
      <c r="E123" s="11">
        <f t="shared" si="39"/>
        <v>0</v>
      </c>
      <c r="F123" s="11">
        <f t="shared" si="39"/>
        <v>0</v>
      </c>
      <c r="G123" s="11">
        <f t="shared" si="39"/>
        <v>156544</v>
      </c>
    </row>
    <row r="124" spans="1:7" x14ac:dyDescent="0.25">
      <c r="A124" s="13" t="s">
        <v>52</v>
      </c>
      <c r="B124" s="14">
        <v>0</v>
      </c>
      <c r="C124" s="14">
        <v>156544</v>
      </c>
      <c r="D124" s="16">
        <f t="shared" ref="D124:D132" si="40">B124+C124</f>
        <v>156544</v>
      </c>
      <c r="E124" s="14">
        <v>0</v>
      </c>
      <c r="F124" s="14">
        <v>0</v>
      </c>
      <c r="G124" s="16">
        <f t="shared" ref="G124:G132" si="41">D124-E124</f>
        <v>156544</v>
      </c>
    </row>
    <row r="125" spans="1:7" x14ac:dyDescent="0.25">
      <c r="A125" s="13" t="s">
        <v>53</v>
      </c>
      <c r="B125" s="14">
        <v>0</v>
      </c>
      <c r="C125" s="14">
        <v>0</v>
      </c>
      <c r="D125" s="16">
        <f t="shared" si="40"/>
        <v>0</v>
      </c>
      <c r="E125" s="14">
        <v>0</v>
      </c>
      <c r="F125" s="14">
        <v>0</v>
      </c>
      <c r="G125" s="16">
        <f t="shared" si="41"/>
        <v>0</v>
      </c>
    </row>
    <row r="126" spans="1:7" x14ac:dyDescent="0.25">
      <c r="A126" s="13" t="s">
        <v>54</v>
      </c>
      <c r="B126" s="16">
        <v>0</v>
      </c>
      <c r="C126" s="16">
        <v>0</v>
      </c>
      <c r="D126" s="16">
        <f t="shared" si="40"/>
        <v>0</v>
      </c>
      <c r="E126" s="16">
        <v>0</v>
      </c>
      <c r="F126" s="16">
        <v>0</v>
      </c>
      <c r="G126" s="16">
        <f t="shared" si="41"/>
        <v>0</v>
      </c>
    </row>
    <row r="127" spans="1:7" x14ac:dyDescent="0.25">
      <c r="A127" s="13" t="s">
        <v>55</v>
      </c>
      <c r="B127" s="16">
        <v>0</v>
      </c>
      <c r="C127" s="16">
        <v>0</v>
      </c>
      <c r="D127" s="16">
        <f t="shared" si="40"/>
        <v>0</v>
      </c>
      <c r="E127" s="16">
        <v>0</v>
      </c>
      <c r="F127" s="16">
        <v>0</v>
      </c>
      <c r="G127" s="16">
        <f t="shared" si="41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6">
        <f t="shared" si="40"/>
        <v>0</v>
      </c>
      <c r="E128" s="14">
        <v>0</v>
      </c>
      <c r="F128" s="14">
        <v>0</v>
      </c>
      <c r="G128" s="16">
        <f t="shared" si="41"/>
        <v>0</v>
      </c>
    </row>
    <row r="129" spans="1:7" x14ac:dyDescent="0.25">
      <c r="A129" s="13" t="s">
        <v>57</v>
      </c>
      <c r="B129" s="16">
        <v>0</v>
      </c>
      <c r="C129" s="16">
        <v>0</v>
      </c>
      <c r="D129" s="16">
        <f t="shared" si="40"/>
        <v>0</v>
      </c>
      <c r="E129" s="16">
        <v>0</v>
      </c>
      <c r="F129" s="16">
        <v>0</v>
      </c>
      <c r="G129" s="16">
        <f t="shared" si="41"/>
        <v>0</v>
      </c>
    </row>
    <row r="130" spans="1:7" x14ac:dyDescent="0.25">
      <c r="A130" s="13" t="s">
        <v>58</v>
      </c>
      <c r="B130" s="16">
        <v>0</v>
      </c>
      <c r="C130" s="16">
        <v>0</v>
      </c>
      <c r="D130" s="16">
        <f t="shared" si="40"/>
        <v>0</v>
      </c>
      <c r="E130" s="16">
        <v>0</v>
      </c>
      <c r="F130" s="16">
        <v>0</v>
      </c>
      <c r="G130" s="16">
        <f t="shared" si="41"/>
        <v>0</v>
      </c>
    </row>
    <row r="131" spans="1:7" x14ac:dyDescent="0.25">
      <c r="A131" s="13" t="s">
        <v>59</v>
      </c>
      <c r="B131" s="16">
        <v>0</v>
      </c>
      <c r="C131" s="16">
        <v>0</v>
      </c>
      <c r="D131" s="16">
        <f t="shared" si="40"/>
        <v>0</v>
      </c>
      <c r="E131" s="16">
        <v>0</v>
      </c>
      <c r="F131" s="16">
        <v>0</v>
      </c>
      <c r="G131" s="16">
        <f t="shared" si="41"/>
        <v>0</v>
      </c>
    </row>
    <row r="132" spans="1:7" x14ac:dyDescent="0.25">
      <c r="A132" s="13" t="s">
        <v>60</v>
      </c>
      <c r="B132" s="16">
        <v>0</v>
      </c>
      <c r="C132" s="16">
        <v>0</v>
      </c>
      <c r="D132" s="16">
        <f t="shared" si="40"/>
        <v>0</v>
      </c>
      <c r="E132" s="16">
        <v>0</v>
      </c>
      <c r="F132" s="16">
        <v>0</v>
      </c>
      <c r="G132" s="16">
        <f t="shared" si="41"/>
        <v>0</v>
      </c>
    </row>
    <row r="133" spans="1:7" x14ac:dyDescent="0.25">
      <c r="A133" s="12" t="s">
        <v>61</v>
      </c>
      <c r="B133" s="11">
        <f t="shared" ref="B133:G133" si="42">SUM(B134:B136)</f>
        <v>0</v>
      </c>
      <c r="C133" s="11">
        <f t="shared" si="42"/>
        <v>52577833.390000001</v>
      </c>
      <c r="D133" s="11">
        <f t="shared" si="42"/>
        <v>52577833.390000001</v>
      </c>
      <c r="E133" s="11">
        <f t="shared" si="42"/>
        <v>15129378.82</v>
      </c>
      <c r="F133" s="11">
        <f t="shared" si="42"/>
        <v>15129378.82</v>
      </c>
      <c r="G133" s="11">
        <f t="shared" si="42"/>
        <v>37448454.57</v>
      </c>
    </row>
    <row r="134" spans="1:7" x14ac:dyDescent="0.25">
      <c r="A134" s="13" t="s">
        <v>62</v>
      </c>
      <c r="B134" s="14">
        <v>0</v>
      </c>
      <c r="C134" s="15">
        <v>31577833.390000001</v>
      </c>
      <c r="D134" s="16">
        <f t="shared" ref="D134:D136" si="43">B134+C134</f>
        <v>31577833.390000001</v>
      </c>
      <c r="E134" s="15">
        <v>10405522.460000001</v>
      </c>
      <c r="F134" s="15">
        <v>10405522.460000001</v>
      </c>
      <c r="G134" s="16">
        <f t="shared" ref="G134:G136" si="44">D134-E134</f>
        <v>21172310.93</v>
      </c>
    </row>
    <row r="135" spans="1:7" x14ac:dyDescent="0.25">
      <c r="A135" s="13" t="s">
        <v>63</v>
      </c>
      <c r="B135" s="14">
        <v>0</v>
      </c>
      <c r="C135" s="15">
        <v>21000000</v>
      </c>
      <c r="D135" s="16">
        <f t="shared" si="43"/>
        <v>21000000</v>
      </c>
      <c r="E135" s="15">
        <v>4723856.3600000003</v>
      </c>
      <c r="F135" s="15">
        <v>4723856.3600000003</v>
      </c>
      <c r="G135" s="16">
        <f t="shared" si="44"/>
        <v>16276143.640000001</v>
      </c>
    </row>
    <row r="136" spans="1:7" x14ac:dyDescent="0.25">
      <c r="A136" s="13" t="s">
        <v>64</v>
      </c>
      <c r="B136" s="16">
        <v>0</v>
      </c>
      <c r="C136" s="16">
        <v>0</v>
      </c>
      <c r="D136" s="16">
        <f t="shared" si="43"/>
        <v>0</v>
      </c>
      <c r="E136" s="16">
        <v>0</v>
      </c>
      <c r="F136" s="16">
        <v>0</v>
      </c>
      <c r="G136" s="16">
        <f t="shared" si="44"/>
        <v>0</v>
      </c>
    </row>
    <row r="137" spans="1:7" x14ac:dyDescent="0.25">
      <c r="A137" s="12" t="s">
        <v>65</v>
      </c>
      <c r="B137" s="11">
        <f t="shared" ref="B137:G137" si="45">SUM(B138:B142,B144:B145)</f>
        <v>71208801</v>
      </c>
      <c r="C137" s="11">
        <f t="shared" si="45"/>
        <v>-70826645.5</v>
      </c>
      <c r="D137" s="11">
        <f t="shared" si="45"/>
        <v>382155.5</v>
      </c>
      <c r="E137" s="11">
        <f t="shared" si="45"/>
        <v>0</v>
      </c>
      <c r="F137" s="11">
        <f t="shared" si="45"/>
        <v>0</v>
      </c>
      <c r="G137" s="11">
        <f t="shared" si="45"/>
        <v>382155.5</v>
      </c>
    </row>
    <row r="138" spans="1:7" x14ac:dyDescent="0.25">
      <c r="A138" s="13" t="s">
        <v>66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>D138-E138</f>
        <v>0</v>
      </c>
    </row>
    <row r="139" spans="1:7" x14ac:dyDescent="0.25">
      <c r="A139" s="13" t="s">
        <v>67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ref="G139:G145" si="46">D139-E139</f>
        <v>0</v>
      </c>
    </row>
    <row r="140" spans="1:7" x14ac:dyDescent="0.25">
      <c r="A140" s="13" t="s">
        <v>68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46"/>
        <v>0</v>
      </c>
    </row>
    <row r="141" spans="1:7" x14ac:dyDescent="0.25">
      <c r="A141" s="13" t="s">
        <v>69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46"/>
        <v>0</v>
      </c>
    </row>
    <row r="142" spans="1:7" x14ac:dyDescent="0.25">
      <c r="A142" s="13" t="s">
        <v>70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46"/>
        <v>0</v>
      </c>
    </row>
    <row r="143" spans="1:7" x14ac:dyDescent="0.25">
      <c r="A143" s="13" t="s">
        <v>71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46"/>
        <v>0</v>
      </c>
    </row>
    <row r="144" spans="1:7" x14ac:dyDescent="0.25">
      <c r="A144" s="13" t="s">
        <v>72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f t="shared" si="46"/>
        <v>0</v>
      </c>
    </row>
    <row r="145" spans="1:7" x14ac:dyDescent="0.25">
      <c r="A145" s="13" t="s">
        <v>73</v>
      </c>
      <c r="B145" s="14">
        <v>71208801</v>
      </c>
      <c r="C145" s="15">
        <v>-70826645.5</v>
      </c>
      <c r="D145" s="16">
        <f t="shared" ref="D145" si="47">B145+C145</f>
        <v>382155.5</v>
      </c>
      <c r="E145" s="14">
        <v>0</v>
      </c>
      <c r="F145" s="14">
        <v>0</v>
      </c>
      <c r="G145" s="16">
        <f t="shared" si="46"/>
        <v>382155.5</v>
      </c>
    </row>
    <row r="146" spans="1:7" x14ac:dyDescent="0.25">
      <c r="A146" s="12" t="s">
        <v>74</v>
      </c>
      <c r="B146" s="11">
        <f t="shared" ref="B146:G146" si="48">SUM(B147:B149)</f>
        <v>0</v>
      </c>
      <c r="C146" s="11">
        <f t="shared" si="48"/>
        <v>0</v>
      </c>
      <c r="D146" s="11">
        <f t="shared" si="48"/>
        <v>0</v>
      </c>
      <c r="E146" s="11">
        <f t="shared" si="48"/>
        <v>0</v>
      </c>
      <c r="F146" s="11">
        <f t="shared" si="48"/>
        <v>0</v>
      </c>
      <c r="G146" s="11">
        <f t="shared" si="48"/>
        <v>0</v>
      </c>
    </row>
    <row r="147" spans="1:7" x14ac:dyDescent="0.25">
      <c r="A147" s="13" t="s">
        <v>75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 x14ac:dyDescent="0.25">
      <c r="A148" s="13" t="s">
        <v>76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f t="shared" ref="G148:G149" si="49">D148-E148</f>
        <v>0</v>
      </c>
    </row>
    <row r="149" spans="1:7" x14ac:dyDescent="0.25">
      <c r="A149" s="13" t="s">
        <v>77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 t="shared" si="49"/>
        <v>0</v>
      </c>
    </row>
    <row r="150" spans="1:7" x14ac:dyDescent="0.25">
      <c r="A150" s="12" t="s">
        <v>78</v>
      </c>
      <c r="B150" s="11">
        <f t="shared" ref="B150:G150" si="50">SUM(B151:B157)</f>
        <v>0</v>
      </c>
      <c r="C150" s="11">
        <f t="shared" si="50"/>
        <v>0</v>
      </c>
      <c r="D150" s="11">
        <f t="shared" si="50"/>
        <v>0</v>
      </c>
      <c r="E150" s="11">
        <f t="shared" si="50"/>
        <v>0</v>
      </c>
      <c r="F150" s="11">
        <f t="shared" si="50"/>
        <v>0</v>
      </c>
      <c r="G150" s="11">
        <f t="shared" si="50"/>
        <v>0</v>
      </c>
    </row>
    <row r="151" spans="1:7" x14ac:dyDescent="0.25">
      <c r="A151" s="13" t="s">
        <v>79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>D151-E151</f>
        <v>0</v>
      </c>
    </row>
    <row r="152" spans="1:7" x14ac:dyDescent="0.25">
      <c r="A152" s="13" t="s">
        <v>80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ref="G152:G157" si="51">D152-E152</f>
        <v>0</v>
      </c>
    </row>
    <row r="153" spans="1:7" x14ac:dyDescent="0.25">
      <c r="A153" s="13" t="s">
        <v>81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51"/>
        <v>0</v>
      </c>
    </row>
    <row r="154" spans="1:7" x14ac:dyDescent="0.25">
      <c r="A154" s="21" t="s">
        <v>82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51"/>
        <v>0</v>
      </c>
    </row>
    <row r="155" spans="1:7" x14ac:dyDescent="0.25">
      <c r="A155" s="13" t="s">
        <v>83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51"/>
        <v>0</v>
      </c>
    </row>
    <row r="156" spans="1:7" x14ac:dyDescent="0.25">
      <c r="A156" s="13" t="s">
        <v>84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51"/>
        <v>0</v>
      </c>
    </row>
    <row r="157" spans="1:7" x14ac:dyDescent="0.25">
      <c r="A157" s="13" t="s">
        <v>85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  <c r="G157" s="18">
        <f t="shared" si="51"/>
        <v>0</v>
      </c>
    </row>
    <row r="158" spans="1:7" x14ac:dyDescent="0.25">
      <c r="A158" s="22"/>
      <c r="B158" s="23"/>
      <c r="C158" s="23"/>
      <c r="D158" s="23"/>
      <c r="E158" s="23"/>
      <c r="F158" s="23"/>
      <c r="G158" s="23"/>
    </row>
    <row r="159" spans="1:7" x14ac:dyDescent="0.25">
      <c r="A159" s="24" t="s">
        <v>87</v>
      </c>
      <c r="B159" s="25">
        <f t="shared" ref="B159:G159" si="52">B9+B84</f>
        <v>161547174</v>
      </c>
      <c r="C159" s="25">
        <f t="shared" si="52"/>
        <v>5701890.450000003</v>
      </c>
      <c r="D159" s="25">
        <f t="shared" si="52"/>
        <v>167249064.45000002</v>
      </c>
      <c r="E159" s="25">
        <f t="shared" si="52"/>
        <v>85488683.099999994</v>
      </c>
      <c r="F159" s="25">
        <f t="shared" si="52"/>
        <v>84965683.099999994</v>
      </c>
      <c r="G159" s="25">
        <f t="shared" si="52"/>
        <v>81760381.349999994</v>
      </c>
    </row>
    <row r="160" spans="1:7" x14ac:dyDescent="0.25">
      <c r="A160" s="26"/>
      <c r="B160" s="27"/>
      <c r="C160" s="27"/>
      <c r="D160" s="27"/>
      <c r="E160" s="27"/>
      <c r="F160" s="27"/>
      <c r="G160" s="27"/>
    </row>
    <row r="164" spans="4:4" x14ac:dyDescent="0.25">
      <c r="D164" s="28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2025-10-21T17:52:40Z</dcterms:created>
  <dcterms:modified xsi:type="dcterms:W3CDTF">2025-10-21T17:53:34Z</dcterms:modified>
</cp:coreProperties>
</file>