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hiaI\Desktop\CUENTA PÚBLICA\CUENTA PÚBLICA 2025\3ER TRIMESTRE 2025\"/>
    </mc:Choice>
  </mc:AlternateContent>
  <xr:revisionPtr revIDLastSave="0" documentId="8_{DE431694-42B2-4E0B-8FC3-F85987F1063D}" xr6:coauthVersionLast="47" xr6:coauthVersionMax="47" xr10:uidLastSave="{00000000-0000-0000-0000-000000000000}"/>
  <bookViews>
    <workbookView xWindow="-120" yWindow="-120" windowWidth="29040" windowHeight="15990" tabRatio="885" activeTab="3" xr2:uid="{00000000-000D-0000-FFFF-FFFF00000000}"/>
  </bookViews>
  <sheets>
    <sheet name="CA" sheetId="4" r:id="rId1"/>
    <sheet name="CTG" sheetId="8" r:id="rId2"/>
    <sheet name="COG" sheetId="6" r:id="rId3"/>
    <sheet name="CFG" sheetId="5" r:id="rId4"/>
  </sheets>
  <definedNames>
    <definedName name="_xlnm._FilterDatabase" localSheetId="3" hidden="1">CFG!$A$3:$G$39</definedName>
    <definedName name="_xlnm._FilterDatabase" localSheetId="2" hidden="1">COG!$A$3:$G$75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34" i="4" l="1"/>
  <c r="G34" i="4" s="1"/>
  <c r="D33" i="4"/>
  <c r="G33" i="4" s="1"/>
  <c r="D32" i="4"/>
  <c r="G32" i="4" s="1"/>
  <c r="D31" i="4"/>
  <c r="G31" i="4" s="1"/>
  <c r="D30" i="4"/>
  <c r="G30" i="4" s="1"/>
  <c r="D29" i="4"/>
  <c r="G29" i="4" s="1"/>
  <c r="D28" i="4"/>
  <c r="G28" i="4" s="1"/>
  <c r="D27" i="4"/>
  <c r="G27" i="4" s="1"/>
  <c r="D26" i="4"/>
  <c r="G26" i="4" s="1"/>
  <c r="D25" i="4"/>
  <c r="G25" i="4" s="1"/>
  <c r="D24" i="4"/>
  <c r="G24" i="4" s="1"/>
  <c r="D23" i="4"/>
  <c r="G23" i="4" s="1"/>
  <c r="D22" i="4"/>
  <c r="G22" i="4" s="1"/>
  <c r="D21" i="4"/>
  <c r="G21" i="4" s="1"/>
  <c r="D20" i="4"/>
  <c r="G20" i="4" s="1"/>
  <c r="D19" i="4"/>
  <c r="G19" i="4" s="1"/>
  <c r="D18" i="4"/>
  <c r="G18" i="4" s="1"/>
  <c r="D17" i="4"/>
  <c r="G17" i="4" s="1"/>
  <c r="D16" i="4"/>
  <c r="G16" i="4" s="1"/>
  <c r="D15" i="4"/>
  <c r="G15" i="4" s="1"/>
  <c r="D14" i="4"/>
  <c r="G14" i="4" s="1"/>
  <c r="D13" i="4"/>
  <c r="G13" i="4" s="1"/>
  <c r="D12" i="4"/>
  <c r="G12" i="4" s="1"/>
  <c r="D36" i="4"/>
  <c r="G36" i="4" s="1"/>
  <c r="F37" i="4"/>
  <c r="E37" i="4"/>
  <c r="C37" i="4"/>
  <c r="B37" i="4"/>
  <c r="D35" i="4" l="1"/>
  <c r="G35" i="4" s="1"/>
  <c r="F71" i="4" l="1"/>
  <c r="E71" i="4"/>
  <c r="C71" i="4"/>
  <c r="B71" i="4"/>
  <c r="D69" i="4"/>
  <c r="G69" i="4" s="1"/>
  <c r="D65" i="4"/>
  <c r="G65" i="4" s="1"/>
  <c r="D67" i="4"/>
  <c r="G67" i="4" s="1"/>
  <c r="D63" i="4"/>
  <c r="G63" i="4" s="1"/>
  <c r="D61" i="4"/>
  <c r="G61" i="4" s="1"/>
  <c r="D59" i="4"/>
  <c r="G59" i="4" s="1"/>
  <c r="D57" i="4"/>
  <c r="G57" i="4" s="1"/>
  <c r="D55" i="4"/>
  <c r="G55" i="4" s="1"/>
  <c r="F48" i="4"/>
  <c r="E48" i="4"/>
  <c r="D46" i="4"/>
  <c r="G46" i="4" s="1"/>
  <c r="D45" i="4"/>
  <c r="G45" i="4" s="1"/>
  <c r="D44" i="4"/>
  <c r="G44" i="4" s="1"/>
  <c r="D43" i="4"/>
  <c r="G43" i="4" s="1"/>
  <c r="C48" i="4"/>
  <c r="B48" i="4"/>
  <c r="D11" i="4"/>
  <c r="G11" i="4" s="1"/>
  <c r="D10" i="4"/>
  <c r="G10" i="4" s="1"/>
  <c r="D9" i="4"/>
  <c r="G9" i="4" s="1"/>
  <c r="D8" i="4"/>
  <c r="G8" i="4" s="1"/>
  <c r="D7" i="4"/>
  <c r="G7" i="4" s="1"/>
  <c r="D6" i="4"/>
  <c r="G6" i="4" s="1"/>
  <c r="D5" i="4"/>
  <c r="G5" i="4" l="1"/>
  <c r="G37" i="4" s="1"/>
  <c r="D37" i="4"/>
  <c r="G71" i="4"/>
  <c r="D71" i="4"/>
  <c r="G48" i="4"/>
  <c r="D48" i="4"/>
  <c r="D39" i="5" l="1"/>
  <c r="G39" i="5" s="1"/>
  <c r="D38" i="5"/>
  <c r="G38" i="5" s="1"/>
  <c r="D37" i="5"/>
  <c r="D36" i="5"/>
  <c r="G36" i="5" s="1"/>
  <c r="D33" i="5"/>
  <c r="G33" i="5" s="1"/>
  <c r="D32" i="5"/>
  <c r="G32" i="5" s="1"/>
  <c r="D31" i="5"/>
  <c r="G31" i="5" s="1"/>
  <c r="D30" i="5"/>
  <c r="G30" i="5" s="1"/>
  <c r="D29" i="5"/>
  <c r="G29" i="5" s="1"/>
  <c r="D28" i="5"/>
  <c r="G28" i="5" s="1"/>
  <c r="D27" i="5"/>
  <c r="G27" i="5" s="1"/>
  <c r="D26" i="5"/>
  <c r="G26" i="5" s="1"/>
  <c r="D25" i="5"/>
  <c r="G25" i="5" s="1"/>
  <c r="D22" i="5"/>
  <c r="G22" i="5" s="1"/>
  <c r="D21" i="5"/>
  <c r="G21" i="5" s="1"/>
  <c r="D20" i="5"/>
  <c r="G20" i="5" s="1"/>
  <c r="D19" i="5"/>
  <c r="G19" i="5" s="1"/>
  <c r="D18" i="5"/>
  <c r="G18" i="5" s="1"/>
  <c r="D17" i="5"/>
  <c r="G17" i="5" s="1"/>
  <c r="D16" i="5"/>
  <c r="G16" i="5" s="1"/>
  <c r="D13" i="5"/>
  <c r="G13" i="5" s="1"/>
  <c r="D12" i="5"/>
  <c r="D11" i="5"/>
  <c r="G11" i="5" s="1"/>
  <c r="D10" i="5"/>
  <c r="G10" i="5" s="1"/>
  <c r="D9" i="5"/>
  <c r="G9" i="5" s="1"/>
  <c r="D8" i="5"/>
  <c r="G8" i="5" s="1"/>
  <c r="D7" i="5"/>
  <c r="G7" i="5" s="1"/>
  <c r="D6" i="5"/>
  <c r="G6" i="5" s="1"/>
  <c r="F35" i="5"/>
  <c r="F24" i="5"/>
  <c r="F15" i="5"/>
  <c r="F5" i="5"/>
  <c r="E35" i="5"/>
  <c r="E24" i="5"/>
  <c r="E15" i="5"/>
  <c r="E5" i="5"/>
  <c r="C35" i="5"/>
  <c r="C24" i="5"/>
  <c r="C15" i="5"/>
  <c r="C5" i="5"/>
  <c r="B35" i="5"/>
  <c r="B24" i="5"/>
  <c r="B15" i="5"/>
  <c r="B5" i="5"/>
  <c r="F15" i="8"/>
  <c r="E15" i="8"/>
  <c r="D13" i="8"/>
  <c r="G13" i="8" s="1"/>
  <c r="D11" i="8"/>
  <c r="G11" i="8" s="1"/>
  <c r="D9" i="8"/>
  <c r="G9" i="8" s="1"/>
  <c r="D7" i="8"/>
  <c r="G7" i="8" s="1"/>
  <c r="D5" i="8"/>
  <c r="G5" i="8" s="1"/>
  <c r="C15" i="8"/>
  <c r="B15" i="8"/>
  <c r="D5" i="6"/>
  <c r="G5" i="6" s="1"/>
  <c r="D6" i="6"/>
  <c r="G6" i="6" s="1"/>
  <c r="D7" i="6"/>
  <c r="G7" i="6" s="1"/>
  <c r="D8" i="6"/>
  <c r="G8" i="6" s="1"/>
  <c r="D9" i="6"/>
  <c r="G9" i="6" s="1"/>
  <c r="D10" i="6"/>
  <c r="G10" i="6" s="1"/>
  <c r="D11" i="6"/>
  <c r="G11" i="6" s="1"/>
  <c r="D75" i="6"/>
  <c r="G75" i="6" s="1"/>
  <c r="D74" i="6"/>
  <c r="G74" i="6" s="1"/>
  <c r="D73" i="6"/>
  <c r="G73" i="6" s="1"/>
  <c r="D72" i="6"/>
  <c r="G72" i="6" s="1"/>
  <c r="D71" i="6"/>
  <c r="G71" i="6" s="1"/>
  <c r="D70" i="6"/>
  <c r="G70" i="6" s="1"/>
  <c r="D69" i="6"/>
  <c r="G69" i="6" s="1"/>
  <c r="D67" i="6"/>
  <c r="G67" i="6" s="1"/>
  <c r="D66" i="6"/>
  <c r="G66" i="6" s="1"/>
  <c r="D65" i="6"/>
  <c r="G65" i="6" s="1"/>
  <c r="D63" i="6"/>
  <c r="G63" i="6" s="1"/>
  <c r="D62" i="6"/>
  <c r="G62" i="6" s="1"/>
  <c r="D61" i="6"/>
  <c r="G61" i="6" s="1"/>
  <c r="D60" i="6"/>
  <c r="G60" i="6" s="1"/>
  <c r="D59" i="6"/>
  <c r="G59" i="6" s="1"/>
  <c r="D58" i="6"/>
  <c r="G58" i="6" s="1"/>
  <c r="D57" i="6"/>
  <c r="G57" i="6" s="1"/>
  <c r="D55" i="6"/>
  <c r="G55" i="6" s="1"/>
  <c r="D54" i="6"/>
  <c r="G54" i="6" s="1"/>
  <c r="D53" i="6"/>
  <c r="G53" i="6" s="1"/>
  <c r="D51" i="6"/>
  <c r="G51" i="6" s="1"/>
  <c r="D50" i="6"/>
  <c r="G50" i="6" s="1"/>
  <c r="D49" i="6"/>
  <c r="G49" i="6" s="1"/>
  <c r="D48" i="6"/>
  <c r="G48" i="6" s="1"/>
  <c r="D47" i="6"/>
  <c r="G47" i="6" s="1"/>
  <c r="D46" i="6"/>
  <c r="G46" i="6" s="1"/>
  <c r="D45" i="6"/>
  <c r="G45" i="6" s="1"/>
  <c r="D44" i="6"/>
  <c r="G44" i="6" s="1"/>
  <c r="D43" i="6"/>
  <c r="G43" i="6" s="1"/>
  <c r="D41" i="6"/>
  <c r="G41" i="6" s="1"/>
  <c r="D40" i="6"/>
  <c r="G40" i="6" s="1"/>
  <c r="D39" i="6"/>
  <c r="G39" i="6" s="1"/>
  <c r="D38" i="6"/>
  <c r="G38" i="6" s="1"/>
  <c r="D37" i="6"/>
  <c r="G37" i="6" s="1"/>
  <c r="D36" i="6"/>
  <c r="G36" i="6" s="1"/>
  <c r="D35" i="6"/>
  <c r="G35" i="6" s="1"/>
  <c r="D34" i="6"/>
  <c r="G34" i="6" s="1"/>
  <c r="D33" i="6"/>
  <c r="G33" i="6" s="1"/>
  <c r="D31" i="6"/>
  <c r="G31" i="6" s="1"/>
  <c r="D30" i="6"/>
  <c r="G30" i="6" s="1"/>
  <c r="D29" i="6"/>
  <c r="G29" i="6" s="1"/>
  <c r="D28" i="6"/>
  <c r="G28" i="6" s="1"/>
  <c r="D27" i="6"/>
  <c r="G27" i="6" s="1"/>
  <c r="D26" i="6"/>
  <c r="G26" i="6" s="1"/>
  <c r="D25" i="6"/>
  <c r="G25" i="6" s="1"/>
  <c r="D24" i="6"/>
  <c r="G24" i="6" s="1"/>
  <c r="D23" i="6"/>
  <c r="G23" i="6" s="1"/>
  <c r="D21" i="6"/>
  <c r="G21" i="6" s="1"/>
  <c r="D20" i="6"/>
  <c r="G20" i="6" s="1"/>
  <c r="D19" i="6"/>
  <c r="G19" i="6" s="1"/>
  <c r="D18" i="6"/>
  <c r="G18" i="6" s="1"/>
  <c r="D17" i="6"/>
  <c r="G17" i="6" s="1"/>
  <c r="D16" i="6"/>
  <c r="G16" i="6" s="1"/>
  <c r="D15" i="6"/>
  <c r="G15" i="6" s="1"/>
  <c r="D14" i="6"/>
  <c r="G14" i="6" s="1"/>
  <c r="D13" i="6"/>
  <c r="G13" i="6" s="1"/>
  <c r="F68" i="6"/>
  <c r="F64" i="6"/>
  <c r="F56" i="6"/>
  <c r="F52" i="6"/>
  <c r="F42" i="6"/>
  <c r="F32" i="6"/>
  <c r="F22" i="6"/>
  <c r="F12" i="6"/>
  <c r="F4" i="6"/>
  <c r="E68" i="6"/>
  <c r="E64" i="6"/>
  <c r="E56" i="6"/>
  <c r="E52" i="6"/>
  <c r="E42" i="6"/>
  <c r="E32" i="6"/>
  <c r="E22" i="6"/>
  <c r="E12" i="6"/>
  <c r="E4" i="6"/>
  <c r="C68" i="6"/>
  <c r="C64" i="6"/>
  <c r="C56" i="6"/>
  <c r="C52" i="6"/>
  <c r="C42" i="6"/>
  <c r="C32" i="6"/>
  <c r="C22" i="6"/>
  <c r="C12" i="6"/>
  <c r="C4" i="6"/>
  <c r="B68" i="6"/>
  <c r="B64" i="6"/>
  <c r="B56" i="6"/>
  <c r="B52" i="6"/>
  <c r="B42" i="6"/>
  <c r="B32" i="6"/>
  <c r="B22" i="6"/>
  <c r="B12" i="6"/>
  <c r="B4" i="6"/>
  <c r="D52" i="6" l="1"/>
  <c r="G52" i="6" s="1"/>
  <c r="D42" i="6"/>
  <c r="G42" i="6" s="1"/>
  <c r="D68" i="6"/>
  <c r="G68" i="6" s="1"/>
  <c r="D12" i="6"/>
  <c r="G12" i="6" s="1"/>
  <c r="D22" i="6"/>
  <c r="G22" i="6" s="1"/>
  <c r="D32" i="6"/>
  <c r="G32" i="6" s="1"/>
  <c r="D64" i="6"/>
  <c r="G64" i="6" s="1"/>
  <c r="D56" i="6"/>
  <c r="G56" i="6" s="1"/>
  <c r="F76" i="6"/>
  <c r="B76" i="6"/>
  <c r="C76" i="6"/>
  <c r="D4" i="6"/>
  <c r="E76" i="6"/>
  <c r="D15" i="8"/>
  <c r="B41" i="5"/>
  <c r="G24" i="5"/>
  <c r="G15" i="5"/>
  <c r="D35" i="5"/>
  <c r="G37" i="5"/>
  <c r="G35" i="5" s="1"/>
  <c r="D5" i="5"/>
  <c r="G12" i="5"/>
  <c r="G5" i="5" s="1"/>
  <c r="C41" i="5"/>
  <c r="E41" i="5"/>
  <c r="F41" i="5"/>
  <c r="D24" i="5"/>
  <c r="D15" i="5"/>
  <c r="G15" i="8"/>
  <c r="D41" i="5" l="1"/>
  <c r="D76" i="6"/>
  <c r="G4" i="6"/>
  <c r="G76" i="6" s="1"/>
  <c r="G41" i="5"/>
</calcChain>
</file>

<file path=xl/sharedStrings.xml><?xml version="1.0" encoding="utf-8"?>
<sst xmlns="http://schemas.openxmlformats.org/spreadsheetml/2006/main" count="215" uniqueCount="162">
  <si>
    <t>Gasto Corriente</t>
  </si>
  <si>
    <t>Gasto de Capital</t>
  </si>
  <si>
    <t>Amortización de la Deuda y Disminución de Pasivos</t>
  </si>
  <si>
    <t>Relaciones Exteriores</t>
  </si>
  <si>
    <t>Otros Asuntos Sociales</t>
  </si>
  <si>
    <t>Comunicaciones</t>
  </si>
  <si>
    <t>Turismo</t>
  </si>
  <si>
    <t>Adeudos de Ejercicios Fiscales Anteriores</t>
  </si>
  <si>
    <t>Poder Ejecutivo</t>
  </si>
  <si>
    <t>Poder Legislativo</t>
  </si>
  <si>
    <t>Poder Judicial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</si>
  <si>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</si>
  <si>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</si>
  <si>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</si>
  <si>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</si>
  <si>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</si>
  <si>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</si>
  <si>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</si>
  <si>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</si>
  <si>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</si>
  <si>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</si>
  <si>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</si>
  <si>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</si>
  <si>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</si>
  <si>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</si>
  <si>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Fideicomisos Empresariales No Financieros con Participación Estatal Mayoritaria</t>
  </si>
  <si>
    <t>Entidades Paraestatales Empresariales Financieras Monetarias con Participación Estatal Mayoritaria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</si>
  <si>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</si>
  <si>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</si>
  <si>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</si>
  <si>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</si>
  <si>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</si>
  <si>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</si>
  <si>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</si>
  <si>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</si>
  <si>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</si>
  <si>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</si>
  <si>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</si>
  <si>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</si>
  <si>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</si>
  <si>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Legislación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</si>
  <si>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</si>
  <si>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</si>
  <si>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</si>
  <si>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</si>
  <si>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</si>
  <si>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</si>
  <si>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</si>
  <si>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</si>
  <si>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</si>
  <si>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</si>
  <si>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</si>
  <si>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</si>
  <si>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</si>
  <si>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</si>
  <si>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</si>
  <si>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</si>
  <si>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</si>
  <si>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Servicios Generales</t>
  </si>
  <si>
    <t>Inversión Pública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</si>
  <si>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</si>
  <si>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</si>
  <si>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</si>
  <si>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</si>
  <si>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</si>
  <si>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</si>
  <si>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</si>
  <si>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</si>
  <si>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</si>
  <si>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</si>
  <si>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</si>
  <si>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</si>
  <si>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</si>
  <si>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</si>
  <si>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</si>
  <si>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</si>
  <si>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</si>
  <si>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</si>
  <si>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</si>
  <si>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</si>
  <si>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</si>
  <si>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</si>
  <si>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</si>
  <si>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</si>
  <si>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</si>
  <si>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</si>
  <si>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</si>
  <si>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</si>
  <si>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</si>
  <si>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</si>
  <si>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</si>
  <si>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</si>
  <si>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</si>
  <si>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</si>
  <si>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</si>
  <si>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</si>
  <si>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</si>
  <si>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</si>
  <si>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</si>
  <si>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</si>
  <si>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</si>
  <si>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</si>
  <si>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</si>
  <si>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</si>
  <si>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</si>
  <si>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</si>
  <si>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</si>
  <si>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</si>
  <si>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</si>
  <si>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</si>
  <si>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</si>
  <si>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</si>
  <si>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</si>
  <si>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</si>
  <si>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</si>
  <si>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“Bajo protesta de decir verdad declaramos que los Estados Financieros y sus notas, son razonablemente correctos y son responsabilidad del emisor”</t>
  </si>
  <si>
    <t>Coordinación de la Política de Gobierno</t>
  </si>
  <si>
    <t>Materiales y Suministros</t>
  </si>
  <si>
    <t>Transferencias, Asignaciones, Subsidios y Otras Ayudas</t>
  </si>
  <si>
    <t>Bienes Muebles, Inmuebles e Intangibles</t>
  </si>
  <si>
    <t>Inversiones Financieras y Otras Provisiones</t>
  </si>
  <si>
    <t>Participaciones y Aportaciones</t>
  </si>
  <si>
    <t>Total del Egreso</t>
  </si>
  <si>
    <t>Órganos Autónomos</t>
  </si>
  <si>
    <t>Entidades Paraestatales Empresariales Financieras No Monetarias con Participación Estatal Mayoritaria</t>
  </si>
  <si>
    <t>Entidades Paramunicipales (en sus diferentes clasificaciones)</t>
  </si>
  <si>
    <t>Servicios de Comunicación Social y Publicidad</t>
  </si>
  <si>
    <t>Inversiones Para el Fomento de Actividades Productivas</t>
  </si>
  <si>
    <t>Municipio de Santiago Maravatío, Guanajuato
Estado Analítico del Ejercicio del Presupuesto de Egresos
Clasificación por Objeto del Gasto (Capítulo y Concepto)
Del 1 de Enero al 30 de Septiembre de 2025
(Cifras en Pesos)</t>
  </si>
  <si>
    <t>Municipio de Santiago Maravatío, Guanajuato
Estado Analítico del Ejercicio del Presupuesto de Egresos
Clasificación Económica (por Tipo de Gasto)
Del 1 de Enero al 30 de Septiembre de 2025
(Cifras en Pesos)</t>
  </si>
  <si>
    <t>31111M360010100 SINDICOS Y REGIDORES</t>
  </si>
  <si>
    <t>31111M360020100 DESPACHO DE LA PRESIDENC</t>
  </si>
  <si>
    <t>31111M360020200 PROCURADURIA AUXILIAR MU</t>
  </si>
  <si>
    <t>31111M360030100 DESPACHO DEL SECRETARIO</t>
  </si>
  <si>
    <t>31111M360030200 DELEGACIONES</t>
  </si>
  <si>
    <t>31111M360040000 TESORERIA MUNICIPAL</t>
  </si>
  <si>
    <t>31111M360050000 CONTRALORIA MUNICIPAL</t>
  </si>
  <si>
    <t>31111M360070000 DIRECCION OBRAS PUBLICAS</t>
  </si>
  <si>
    <t>31111M360080000 DIRECCION DESERROLLO SOC</t>
  </si>
  <si>
    <t>31111M360090000 DIRECCION DESARROLLO RUR</t>
  </si>
  <si>
    <t>31111M360100000 DIRECCION DE EDUCACION</t>
  </si>
  <si>
    <t>31111M360110000 DIRECCION DEPORTES Y ATE</t>
  </si>
  <si>
    <t>31111M360130100 DIRECCION DE SERVICIOS M</t>
  </si>
  <si>
    <t>31111M360130200 DEPARTAMENTO LIMPIA</t>
  </si>
  <si>
    <t>31111M360130300 DEPARTAMENTO PARQUES Y J</t>
  </si>
  <si>
    <t>31111M360130500 DEPARTAMENTO ALUMBRADO P</t>
  </si>
  <si>
    <t>31111M360130600 DEPARTAMENTO DE PANTEONE</t>
  </si>
  <si>
    <t>31111M360140000 JUBILADOS</t>
  </si>
  <si>
    <t>31111M360150100 DIRECCION DE SEGURIDAD P</t>
  </si>
  <si>
    <t>31111M360170000 DIRECCION DE RECUSOS HUM</t>
  </si>
  <si>
    <t>31111M360180000 DIRECCION DE DESARROLLO</t>
  </si>
  <si>
    <t>31111M360190000 DIRECCION DE ATENCION A</t>
  </si>
  <si>
    <t>31111M360220000 DIRECCION DE PLANEACION</t>
  </si>
  <si>
    <t>31111M360230000 COORDINACION DE PROMTORI</t>
  </si>
  <si>
    <t>31111M360240000 DIRECCIÓN DE DERECHOS HU</t>
  </si>
  <si>
    <t>31111M360250000 DIREC GRAL DE INGRESOS E</t>
  </si>
  <si>
    <t>31111M360260000 UNIDAD DE TRANSPARENCIA</t>
  </si>
  <si>
    <t>31111M360900100 DIF</t>
  </si>
  <si>
    <t>31111M360900200 CASA DE LA CULTURA</t>
  </si>
  <si>
    <t>31111M360900300 SISTEMA DE AGUA POTABLE</t>
  </si>
  <si>
    <t>Municipio de Santiago Maravatío, Guanajuato
Estado Analítico del Ejercicio del Presupuesto de Egresos
Clasificación Administrativa
Del 1 de Enero al 30 de Septiembre de 2025
(Cifras en Pesos)</t>
  </si>
  <si>
    <t>Municipio de Santiago Maravatío, Guanajuato
Estado Analítico del Ejercicio del Presupuesto de Egresos
Clasificación Funcional (Finalidad y Función)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</si>
</sst>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40">
    <xf numFmtId="0" fontId="0" fillId="0" borderId="0" xfId="0"/>
    <xf numFmtId="0" fontId="0" fillId="0" borderId="0" xfId="0" applyProtection="1">
      <protection locked="0"/>
    </xf>
    <xf numFmtId="4" fontId="6" fillId="2" borderId="5" xfId="9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4" fontId="2" fillId="0" borderId="9" xfId="9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6" fillId="0" borderId="4" xfId="0" applyFont="1" applyBorder="1" applyAlignment="1" applyProtection="1">
      <alignment horizontal="center"/>
      <protection locked="0"/>
    </xf>
    <xf numFmtId="0" fontId="6" fillId="0" borderId="7" xfId="0" applyFont="1" applyBorder="1" applyAlignment="1" applyProtection="1">
      <alignment horizontal="center"/>
      <protection locked="0"/>
    </xf>
    <xf numFmtId="0" fontId="6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2" fillId="0" borderId="0" xfId="0" applyFont="1" applyAlignment="1">
      <alignment horizontal="left" indent="1"/>
    </xf>
    <xf numFmtId="0" fontId="2" fillId="0" borderId="4" xfId="0" applyFont="1" applyBorder="1" applyAlignment="1">
      <alignment horizontal="left" indent="1"/>
    </xf>
    <xf numFmtId="0" fontId="2" fillId="0" borderId="2" xfId="9" applyFont="1" applyBorder="1" applyAlignment="1">
      <alignment horizontal="left" vertical="center" indent="1"/>
    </xf>
    <xf numFmtId="0" fontId="2" fillId="0" borderId="3" xfId="0" applyFont="1" applyBorder="1" applyAlignment="1" applyProtection="1">
      <alignment horizontal="left" indent="1"/>
      <protection locked="0"/>
    </xf>
    <xf numFmtId="0" fontId="0" fillId="0" borderId="0" xfId="0" applyAlignment="1" applyProtection="1">
      <alignment horizontal="left" indent="1"/>
      <protection locked="0"/>
    </xf>
    <xf numFmtId="0" fontId="0" fillId="0" borderId="0" xfId="0" applyAlignment="1" applyProtection="1">
      <alignment horizontal="left" wrapText="1" indent="1"/>
      <protection locked="0"/>
    </xf>
    <xf numFmtId="0" fontId="2" fillId="0" borderId="0" xfId="0" applyFont="1" applyAlignment="1">
      <alignment horizontal="left" wrapText="1" indent="1"/>
    </xf>
    <xf numFmtId="0" fontId="6" fillId="2" borderId="3" xfId="9" applyFont="1" applyFill="1" applyBorder="1" applyAlignment="1">
      <alignment horizontal="center" vertical="center"/>
    </xf>
    <xf numFmtId="0" fontId="6" fillId="2" borderId="2" xfId="9" applyFont="1" applyFill="1" applyBorder="1" applyAlignment="1">
      <alignment vertical="center"/>
    </xf>
    <xf numFmtId="0" fontId="6" fillId="0" borderId="0" xfId="9" applyFont="1" applyAlignment="1">
      <alignment vertical="center"/>
    </xf>
    <xf numFmtId="0" fontId="6" fillId="0" borderId="11" xfId="9" applyFont="1" applyBorder="1" applyAlignment="1">
      <alignment horizontal="center" vertical="center" wrapText="1"/>
    </xf>
    <xf numFmtId="0" fontId="2" fillId="0" borderId="4" xfId="0" applyFont="1" applyBorder="1"/>
    <xf numFmtId="0" fontId="6" fillId="0" borderId="0" xfId="0" applyFont="1"/>
    <xf numFmtId="0" fontId="6" fillId="0" borderId="3" xfId="0" applyFont="1" applyBorder="1"/>
    <xf numFmtId="0" fontId="6" fillId="0" borderId="8" xfId="0" applyFont="1" applyBorder="1" applyAlignment="1" applyProtection="1">
      <alignment horizontal="center"/>
      <protection locked="0"/>
    </xf>
    <xf numFmtId="4" fontId="6" fillId="2" borderId="9" xfId="9" applyNumberFormat="1" applyFont="1" applyFill="1" applyBorder="1" applyAlignment="1">
      <alignment horizontal="center" vertical="center" wrapText="1"/>
    </xf>
    <xf numFmtId="4" fontId="6" fillId="2" borderId="10" xfId="9" applyNumberFormat="1" applyFont="1" applyFill="1" applyBorder="1" applyAlignment="1">
      <alignment horizontal="center" vertical="center" wrapText="1"/>
    </xf>
    <xf numFmtId="0" fontId="6" fillId="2" borderId="13" xfId="9" applyFont="1" applyFill="1" applyBorder="1" applyAlignment="1" applyProtection="1">
      <alignment horizontal="center" vertical="center" wrapText="1"/>
      <protection locked="0"/>
    </xf>
    <xf numFmtId="0" fontId="6" fillId="2" borderId="12" xfId="9" applyFont="1" applyFill="1" applyBorder="1" applyAlignment="1" applyProtection="1">
      <alignment horizontal="center" vertical="center" wrapText="1"/>
      <protection locked="0"/>
    </xf>
    <xf numFmtId="0" fontId="6" fillId="2" borderId="2" xfId="9" applyFont="1" applyFill="1" applyBorder="1" applyAlignment="1" applyProtection="1">
      <alignment horizontal="center" vertical="center" wrapText="1"/>
      <protection locked="0"/>
    </xf>
    <xf numFmtId="0" fontId="6" fillId="2" borderId="6" xfId="9" applyFont="1" applyFill="1" applyBorder="1" applyAlignment="1" applyProtection="1">
      <alignment horizontal="center" vertical="center" wrapText="1"/>
      <protection locked="0"/>
    </xf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4" fontId="2" fillId="0" borderId="11" xfId="0" applyNumberFormat="1" applyFont="1" applyBorder="1" applyProtection="1">
      <protection locked="0"/>
    </xf>
    <xf numFmtId="4" fontId="6" fillId="0" borderId="5" xfId="0" applyNumberFormat="1" applyFont="1" applyBorder="1" applyProtection="1">
      <protection locked="0"/>
    </xf>
    <xf numFmtId="4" fontId="2" fillId="0" borderId="10" xfId="0" applyNumberFormat="1" applyFont="1" applyBorder="1" applyProtection="1">
      <protection locked="0"/>
    </xf>
    <xf numFmtId="4" fontId="6" fillId="0" borderId="10" xfId="0" applyNumberFormat="1" applyFont="1" applyBorder="1" applyProtection="1">
      <protection locked="0"/>
    </xf>
    <xf numFmtId="4" fontId="6" fillId="0" borderId="9" xfId="0" applyNumberFormat="1" applyFont="1" applyBorder="1" applyProtection="1">
      <protection locked="0"/>
    </xf>
    <xf numFmtId="4" fontId="6" fillId="0" borderId="11" xfId="0" applyNumberFormat="1" applyFont="1" applyBorder="1" applyProtection="1"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73"/>
  <sheetViews>
    <sheetView showGridLines="0" topLeftCell="A38" workbookViewId="0">
      <selection activeCell="B55" sqref="B55:G71"/>
    </sheetView>
  </sheetViews>
  <sheetFormatPr baseColWidth="10" defaultColWidth="12" defaultRowHeight="11.25" x14ac:dyDescent="0.2"/>
  <cols>
    <col min="1" max="1" width="80.5" style="1" customWidth="1"/>
    <col min="2" max="7" width="18.33203125" style="1" customWidth="1"/>
    <col min="8" max="16384" width="12" style="1"/>
  </cols>
  <sheetData>
    <row r="1" spans="1:7" ht="57" customHeight="1" x14ac:dyDescent="0.2">
      <c r="A1" s="28" t="s">
        <v>160</v>
      </c>
      <c r="B1" s="29"/>
      <c r="C1" s="29"/>
      <c r="D1" s="29"/>
      <c r="E1" s="29"/>
      <c r="F1" s="29"/>
      <c r="G1" s="30"/>
    </row>
    <row r="2" spans="1:7" x14ac:dyDescent="0.2">
      <c r="A2" s="19"/>
      <c r="B2" s="31" t="s">
        <v>56</v>
      </c>
      <c r="C2" s="32"/>
      <c r="D2" s="32"/>
      <c r="E2" s="32"/>
      <c r="F2" s="33"/>
      <c r="G2" s="26" t="s">
        <v>55</v>
      </c>
    </row>
    <row r="3" spans="1:7" ht="24.95" customHeight="1" x14ac:dyDescent="0.2">
      <c r="A3" s="18" t="s">
        <v>50</v>
      </c>
      <c r="B3" s="2" t="s">
        <v>51</v>
      </c>
      <c r="C3" s="2" t="s">
        <v>114</v>
      </c>
      <c r="D3" s="2" t="s">
        <v>52</v>
      </c>
      <c r="E3" s="2" t="s">
        <v>53</v>
      </c>
      <c r="F3" s="2" t="s">
        <v>54</v>
      </c>
      <c r="G3" s="27"/>
    </row>
    <row r="4" spans="1:7" x14ac:dyDescent="0.2">
      <c r="A4" s="13"/>
      <c r="B4" s="4"/>
      <c r="C4" s="4"/>
      <c r="D4" s="4"/>
      <c r="E4" s="4"/>
      <c r="F4" s="4"/>
      <c r="G4" s="4"/>
    </row>
    <row r="5" spans="1:7" x14ac:dyDescent="0.2">
      <c r="A5" s="14" t="s">
        <v>130</v>
      </c>
      <c r="B5" s="34">
        <v>4536842.22</v>
      </c>
      <c r="C5" s="34">
        <v>-325005.67</v>
      </c>
      <c r="D5" s="34">
        <f>B5+C5</f>
        <v>4211836.55</v>
      </c>
      <c r="E5" s="34">
        <v>2794384.91</v>
      </c>
      <c r="F5" s="34">
        <v>2794384.91</v>
      </c>
      <c r="G5" s="34">
        <f>D5-E5</f>
        <v>1417451.6399999997</v>
      </c>
    </row>
    <row r="6" spans="1:7" x14ac:dyDescent="0.2">
      <c r="A6" s="14" t="s">
        <v>131</v>
      </c>
      <c r="B6" s="34">
        <v>15303228.5</v>
      </c>
      <c r="C6" s="34">
        <v>12158504.539999999</v>
      </c>
      <c r="D6" s="34">
        <f t="shared" ref="D6:D11" si="0">B6+C6</f>
        <v>27461733.039999999</v>
      </c>
      <c r="E6" s="34">
        <v>18270769.100000001</v>
      </c>
      <c r="F6" s="34">
        <v>18270769.100000001</v>
      </c>
      <c r="G6" s="34">
        <f t="shared" ref="G6:G11" si="1">D6-E6</f>
        <v>9190963.9399999976</v>
      </c>
    </row>
    <row r="7" spans="1:7" x14ac:dyDescent="0.2">
      <c r="A7" s="14" t="s">
        <v>132</v>
      </c>
      <c r="B7" s="34">
        <v>673158.4</v>
      </c>
      <c r="C7" s="34">
        <v>84245.01</v>
      </c>
      <c r="D7" s="34">
        <f t="shared" si="0"/>
        <v>757403.41</v>
      </c>
      <c r="E7" s="34">
        <v>476671.3</v>
      </c>
      <c r="F7" s="34">
        <v>476671.3</v>
      </c>
      <c r="G7" s="34">
        <f t="shared" si="1"/>
        <v>280732.11000000004</v>
      </c>
    </row>
    <row r="8" spans="1:7" x14ac:dyDescent="0.2">
      <c r="A8" s="14" t="s">
        <v>133</v>
      </c>
      <c r="B8" s="34">
        <v>1031307.37</v>
      </c>
      <c r="C8" s="34">
        <v>-60999.18</v>
      </c>
      <c r="D8" s="34">
        <f t="shared" si="0"/>
        <v>970308.19</v>
      </c>
      <c r="E8" s="34">
        <v>649882.25</v>
      </c>
      <c r="F8" s="34">
        <v>649882.25</v>
      </c>
      <c r="G8" s="34">
        <f t="shared" si="1"/>
        <v>320425.93999999994</v>
      </c>
    </row>
    <row r="9" spans="1:7" x14ac:dyDescent="0.2">
      <c r="A9" s="14" t="s">
        <v>134</v>
      </c>
      <c r="B9" s="34">
        <v>463320</v>
      </c>
      <c r="C9" s="34">
        <v>0</v>
      </c>
      <c r="D9" s="34">
        <f t="shared" si="0"/>
        <v>463320</v>
      </c>
      <c r="E9" s="34">
        <v>305760</v>
      </c>
      <c r="F9" s="34">
        <v>305760</v>
      </c>
      <c r="G9" s="34">
        <f t="shared" si="1"/>
        <v>157560</v>
      </c>
    </row>
    <row r="10" spans="1:7" x14ac:dyDescent="0.2">
      <c r="A10" s="14" t="s">
        <v>135</v>
      </c>
      <c r="B10" s="34">
        <v>8299526.54</v>
      </c>
      <c r="C10" s="34">
        <v>-479280.25</v>
      </c>
      <c r="D10" s="34">
        <f t="shared" si="0"/>
        <v>7820246.29</v>
      </c>
      <c r="E10" s="34">
        <v>6621947.6500000004</v>
      </c>
      <c r="F10" s="34">
        <v>6621947.6500000004</v>
      </c>
      <c r="G10" s="34">
        <f t="shared" si="1"/>
        <v>1198298.6399999997</v>
      </c>
    </row>
    <row r="11" spans="1:7" x14ac:dyDescent="0.2">
      <c r="A11" s="14" t="s">
        <v>136</v>
      </c>
      <c r="B11" s="34">
        <v>1361912.47</v>
      </c>
      <c r="C11" s="34">
        <v>-21674.21</v>
      </c>
      <c r="D11" s="34">
        <f t="shared" si="0"/>
        <v>1340238.26</v>
      </c>
      <c r="E11" s="34">
        <v>691265.42</v>
      </c>
      <c r="F11" s="34">
        <v>691265.42</v>
      </c>
      <c r="G11" s="34">
        <f t="shared" si="1"/>
        <v>648972.84</v>
      </c>
    </row>
    <row r="12" spans="1:7" x14ac:dyDescent="0.2">
      <c r="A12" s="14" t="s">
        <v>137</v>
      </c>
      <c r="B12" s="34">
        <v>74651093.829999998</v>
      </c>
      <c r="C12" s="34">
        <v>-8346056.7000000002</v>
      </c>
      <c r="D12" s="34">
        <f t="shared" ref="D12" si="2">B12+C12</f>
        <v>66305037.129999995</v>
      </c>
      <c r="E12" s="34">
        <v>17701402.43</v>
      </c>
      <c r="F12" s="34">
        <v>17701402.43</v>
      </c>
      <c r="G12" s="34">
        <f t="shared" ref="G12" si="3">D12-E12</f>
        <v>48603634.699999996</v>
      </c>
    </row>
    <row r="13" spans="1:7" x14ac:dyDescent="0.2">
      <c r="A13" s="14" t="s">
        <v>138</v>
      </c>
      <c r="B13" s="34">
        <v>860340.93</v>
      </c>
      <c r="C13" s="34">
        <v>2087821.52</v>
      </c>
      <c r="D13" s="34">
        <f t="shared" ref="D13" si="4">B13+C13</f>
        <v>2948162.45</v>
      </c>
      <c r="E13" s="34">
        <v>913629.36</v>
      </c>
      <c r="F13" s="34">
        <v>913629.36</v>
      </c>
      <c r="G13" s="34">
        <f t="shared" ref="G13" si="5">D13-E13</f>
        <v>2034533.0900000003</v>
      </c>
    </row>
    <row r="14" spans="1:7" x14ac:dyDescent="0.2">
      <c r="A14" s="14" t="s">
        <v>139</v>
      </c>
      <c r="B14" s="34">
        <v>4155720.76</v>
      </c>
      <c r="C14" s="34">
        <v>1330652.74</v>
      </c>
      <c r="D14" s="34">
        <f t="shared" ref="D14" si="6">B14+C14</f>
        <v>5486373.5</v>
      </c>
      <c r="E14" s="34">
        <v>3815434.56</v>
      </c>
      <c r="F14" s="34">
        <v>3815434.56</v>
      </c>
      <c r="G14" s="34">
        <f t="shared" ref="G14" si="7">D14-E14</f>
        <v>1670938.94</v>
      </c>
    </row>
    <row r="15" spans="1:7" x14ac:dyDescent="0.2">
      <c r="A15" s="14" t="s">
        <v>140</v>
      </c>
      <c r="B15" s="34">
        <v>3591121.58</v>
      </c>
      <c r="C15" s="34">
        <v>-111656.31</v>
      </c>
      <c r="D15" s="34">
        <f t="shared" ref="D15" si="8">B15+C15</f>
        <v>3479465.27</v>
      </c>
      <c r="E15" s="34">
        <v>2378691.8199999998</v>
      </c>
      <c r="F15" s="34">
        <v>2378691.8199999998</v>
      </c>
      <c r="G15" s="34">
        <f t="shared" ref="G15" si="9">D15-E15</f>
        <v>1100773.4500000002</v>
      </c>
    </row>
    <row r="16" spans="1:7" x14ac:dyDescent="0.2">
      <c r="A16" s="14" t="s">
        <v>141</v>
      </c>
      <c r="B16" s="34">
        <v>1268314.8</v>
      </c>
      <c r="C16" s="34">
        <v>-14788.26</v>
      </c>
      <c r="D16" s="34">
        <f t="shared" ref="D16" si="10">B16+C16</f>
        <v>1253526.54</v>
      </c>
      <c r="E16" s="34">
        <v>861581.28</v>
      </c>
      <c r="F16" s="34">
        <v>861581.28</v>
      </c>
      <c r="G16" s="34">
        <f t="shared" ref="G16" si="11">D16-E16</f>
        <v>391945.26</v>
      </c>
    </row>
    <row r="17" spans="1:7" x14ac:dyDescent="0.2">
      <c r="A17" s="14" t="s">
        <v>142</v>
      </c>
      <c r="B17" s="34">
        <v>2054456.23</v>
      </c>
      <c r="C17" s="34">
        <v>-302652.86</v>
      </c>
      <c r="D17" s="34">
        <f t="shared" ref="D17" si="12">B17+C17</f>
        <v>1751803.37</v>
      </c>
      <c r="E17" s="34">
        <v>1237151.27</v>
      </c>
      <c r="F17" s="34">
        <v>1237151.27</v>
      </c>
      <c r="G17" s="34">
        <f t="shared" ref="G17" si="13">D17-E17</f>
        <v>514652.10000000009</v>
      </c>
    </row>
    <row r="18" spans="1:7" x14ac:dyDescent="0.2">
      <c r="A18" s="14" t="s">
        <v>143</v>
      </c>
      <c r="B18" s="34">
        <v>2948503.3</v>
      </c>
      <c r="C18" s="34">
        <v>533073.57999999996</v>
      </c>
      <c r="D18" s="34">
        <f t="shared" ref="D18" si="14">B18+C18</f>
        <v>3481576.88</v>
      </c>
      <c r="E18" s="34">
        <v>2526152.06</v>
      </c>
      <c r="F18" s="34">
        <v>2526152.06</v>
      </c>
      <c r="G18" s="34">
        <f t="shared" ref="G18" si="15">D18-E18</f>
        <v>955424.81999999983</v>
      </c>
    </row>
    <row r="19" spans="1:7" x14ac:dyDescent="0.2">
      <c r="A19" s="14" t="s">
        <v>144</v>
      </c>
      <c r="B19" s="34">
        <v>3107321.05</v>
      </c>
      <c r="C19" s="34">
        <v>-28742.080000000002</v>
      </c>
      <c r="D19" s="34">
        <f t="shared" ref="D19" si="16">B19+C19</f>
        <v>3078578.9699999997</v>
      </c>
      <c r="E19" s="34">
        <v>1995311.68</v>
      </c>
      <c r="F19" s="34">
        <v>1995311.68</v>
      </c>
      <c r="G19" s="34">
        <f t="shared" ref="G19" si="17">D19-E19</f>
        <v>1083267.2899999998</v>
      </c>
    </row>
    <row r="20" spans="1:7" x14ac:dyDescent="0.2">
      <c r="A20" s="14" t="s">
        <v>145</v>
      </c>
      <c r="B20" s="34">
        <v>5495636.2699999996</v>
      </c>
      <c r="C20" s="34">
        <v>308859.08</v>
      </c>
      <c r="D20" s="34">
        <f t="shared" ref="D20" si="18">B20+C20</f>
        <v>5804495.3499999996</v>
      </c>
      <c r="E20" s="34">
        <v>3936206.23</v>
      </c>
      <c r="F20" s="34">
        <v>3656206.23</v>
      </c>
      <c r="G20" s="34">
        <f t="shared" ref="G20" si="19">D20-E20</f>
        <v>1868289.1199999996</v>
      </c>
    </row>
    <row r="21" spans="1:7" x14ac:dyDescent="0.2">
      <c r="A21" s="14" t="s">
        <v>146</v>
      </c>
      <c r="B21" s="34">
        <v>212190.27</v>
      </c>
      <c r="C21" s="34">
        <v>0</v>
      </c>
      <c r="D21" s="34">
        <f t="shared" ref="D21" si="20">B21+C21</f>
        <v>212190.27</v>
      </c>
      <c r="E21" s="34">
        <v>140941.71</v>
      </c>
      <c r="F21" s="34">
        <v>140941.71</v>
      </c>
      <c r="G21" s="34">
        <f t="shared" ref="G21" si="21">D21-E21</f>
        <v>71248.56</v>
      </c>
    </row>
    <row r="22" spans="1:7" x14ac:dyDescent="0.2">
      <c r="A22" s="14" t="s">
        <v>147</v>
      </c>
      <c r="B22" s="34">
        <v>109764.72</v>
      </c>
      <c r="C22" s="34">
        <v>0</v>
      </c>
      <c r="D22" s="34">
        <f t="shared" ref="D22" si="22">B22+C22</f>
        <v>109764.72</v>
      </c>
      <c r="E22" s="34">
        <v>73175.399999999994</v>
      </c>
      <c r="F22" s="34">
        <v>73175.399999999994</v>
      </c>
      <c r="G22" s="34">
        <f t="shared" ref="G22" si="23">D22-E22</f>
        <v>36589.320000000007</v>
      </c>
    </row>
    <row r="23" spans="1:7" x14ac:dyDescent="0.2">
      <c r="A23" s="14" t="s">
        <v>148</v>
      </c>
      <c r="B23" s="34">
        <v>17926533.449999999</v>
      </c>
      <c r="C23" s="34">
        <v>-1156537.2</v>
      </c>
      <c r="D23" s="34">
        <f t="shared" ref="D23" si="24">B23+C23</f>
        <v>16769996.25</v>
      </c>
      <c r="E23" s="34">
        <v>10921322.17</v>
      </c>
      <c r="F23" s="34">
        <v>10678322.17</v>
      </c>
      <c r="G23" s="34">
        <f t="shared" ref="G23" si="25">D23-E23</f>
        <v>5848674.0800000001</v>
      </c>
    </row>
    <row r="24" spans="1:7" x14ac:dyDescent="0.2">
      <c r="A24" s="14" t="s">
        <v>149</v>
      </c>
      <c r="B24" s="34">
        <v>516127.75</v>
      </c>
      <c r="C24" s="34">
        <v>-44019.28</v>
      </c>
      <c r="D24" s="34">
        <f t="shared" ref="D24" si="26">B24+C24</f>
        <v>472108.47</v>
      </c>
      <c r="E24" s="34">
        <v>307602.96000000002</v>
      </c>
      <c r="F24" s="34">
        <v>307602.96000000002</v>
      </c>
      <c r="G24" s="34">
        <f t="shared" ref="G24" si="27">D24-E24</f>
        <v>164505.50999999995</v>
      </c>
    </row>
    <row r="25" spans="1:7" x14ac:dyDescent="0.2">
      <c r="A25" s="14" t="s">
        <v>150</v>
      </c>
      <c r="B25" s="34">
        <v>836778.26</v>
      </c>
      <c r="C25" s="34">
        <v>311654.8</v>
      </c>
      <c r="D25" s="34">
        <f t="shared" ref="D25" si="28">B25+C25</f>
        <v>1148433.06</v>
      </c>
      <c r="E25" s="34">
        <v>604983.02</v>
      </c>
      <c r="F25" s="34">
        <v>604983.02</v>
      </c>
      <c r="G25" s="34">
        <f t="shared" ref="G25" si="29">D25-E25</f>
        <v>543450.04</v>
      </c>
    </row>
    <row r="26" spans="1:7" x14ac:dyDescent="0.2">
      <c r="A26" s="14" t="s">
        <v>151</v>
      </c>
      <c r="B26" s="34">
        <v>306066.25</v>
      </c>
      <c r="C26" s="34">
        <v>-19832.41</v>
      </c>
      <c r="D26" s="34">
        <f t="shared" ref="D26" si="30">B26+C26</f>
        <v>286233.84000000003</v>
      </c>
      <c r="E26" s="34">
        <v>202268.98</v>
      </c>
      <c r="F26" s="34">
        <v>202268.98</v>
      </c>
      <c r="G26" s="34">
        <f t="shared" ref="G26" si="31">D26-E26</f>
        <v>83964.860000000015</v>
      </c>
    </row>
    <row r="27" spans="1:7" x14ac:dyDescent="0.2">
      <c r="A27" s="14" t="s">
        <v>152</v>
      </c>
      <c r="B27" s="34">
        <v>668742.96</v>
      </c>
      <c r="C27" s="34">
        <v>-18081.98</v>
      </c>
      <c r="D27" s="34">
        <f t="shared" ref="D27" si="32">B27+C27</f>
        <v>650660.98</v>
      </c>
      <c r="E27" s="34">
        <v>373759.31</v>
      </c>
      <c r="F27" s="34">
        <v>373759.31</v>
      </c>
      <c r="G27" s="34">
        <f t="shared" ref="G27" si="33">D27-E27</f>
        <v>276901.67</v>
      </c>
    </row>
    <row r="28" spans="1:7" x14ac:dyDescent="0.2">
      <c r="A28" s="14" t="s">
        <v>153</v>
      </c>
      <c r="B28" s="34">
        <v>806641.55</v>
      </c>
      <c r="C28" s="34">
        <v>-69733.98</v>
      </c>
      <c r="D28" s="34">
        <f t="shared" ref="D28" si="34">B28+C28</f>
        <v>736907.57000000007</v>
      </c>
      <c r="E28" s="34">
        <v>470813.97</v>
      </c>
      <c r="F28" s="34">
        <v>470813.97</v>
      </c>
      <c r="G28" s="34">
        <f t="shared" ref="G28" si="35">D28-E28</f>
        <v>266093.60000000009</v>
      </c>
    </row>
    <row r="29" spans="1:7" x14ac:dyDescent="0.2">
      <c r="A29" s="14" t="s">
        <v>154</v>
      </c>
      <c r="B29" s="34">
        <v>666742.96</v>
      </c>
      <c r="C29" s="34">
        <v>282270</v>
      </c>
      <c r="D29" s="34">
        <f t="shared" ref="D29" si="36">B29+C29</f>
        <v>949012.96</v>
      </c>
      <c r="E29" s="34">
        <v>433344.74</v>
      </c>
      <c r="F29" s="34">
        <v>433344.74</v>
      </c>
      <c r="G29" s="34">
        <f t="shared" ref="G29" si="37">D29-E29</f>
        <v>515668.22</v>
      </c>
    </row>
    <row r="30" spans="1:7" x14ac:dyDescent="0.2">
      <c r="A30" s="14" t="s">
        <v>155</v>
      </c>
      <c r="B30" s="34">
        <v>431946.55</v>
      </c>
      <c r="C30" s="34">
        <v>-4337.21</v>
      </c>
      <c r="D30" s="34">
        <f t="shared" ref="D30" si="38">B30+C30</f>
        <v>427609.33999999997</v>
      </c>
      <c r="E30" s="34">
        <v>304877.61</v>
      </c>
      <c r="F30" s="34">
        <v>304877.61</v>
      </c>
      <c r="G30" s="34">
        <f t="shared" ref="G30" si="39">D30-E30</f>
        <v>122731.72999999998</v>
      </c>
    </row>
    <row r="31" spans="1:7" x14ac:dyDescent="0.2">
      <c r="A31" s="14" t="s">
        <v>156</v>
      </c>
      <c r="B31" s="34">
        <v>281557.03000000003</v>
      </c>
      <c r="C31" s="34">
        <v>342910.86</v>
      </c>
      <c r="D31" s="34">
        <f t="shared" ref="D31" si="40">B31+C31</f>
        <v>624467.89</v>
      </c>
      <c r="E31" s="34">
        <v>423435.87</v>
      </c>
      <c r="F31" s="34">
        <v>423435.87</v>
      </c>
      <c r="G31" s="34">
        <f t="shared" ref="G31" si="41">D31-E31</f>
        <v>201032.02000000002</v>
      </c>
    </row>
    <row r="32" spans="1:7" x14ac:dyDescent="0.2">
      <c r="A32" s="14" t="s">
        <v>157</v>
      </c>
      <c r="B32" s="34">
        <v>6653524</v>
      </c>
      <c r="C32" s="34">
        <v>-734704.1</v>
      </c>
      <c r="D32" s="34">
        <f t="shared" ref="D32" si="42">B32+C32</f>
        <v>5918819.9000000004</v>
      </c>
      <c r="E32" s="34">
        <v>4735138.1900000004</v>
      </c>
      <c r="F32" s="34">
        <v>4735138.1900000004</v>
      </c>
      <c r="G32" s="34">
        <f t="shared" ref="G32" si="43">D32-E32</f>
        <v>1183681.71</v>
      </c>
    </row>
    <row r="33" spans="1:7" x14ac:dyDescent="0.2">
      <c r="A33" s="14" t="s">
        <v>158</v>
      </c>
      <c r="B33" s="34">
        <v>1898754</v>
      </c>
      <c r="C33" s="34">
        <v>0</v>
      </c>
      <c r="D33" s="34">
        <f t="shared" ref="D33" si="44">B33+C33</f>
        <v>1898754</v>
      </c>
      <c r="E33" s="34">
        <v>1320777.8500000001</v>
      </c>
      <c r="F33" s="34">
        <v>1320777.8500000001</v>
      </c>
      <c r="G33" s="34">
        <f t="shared" ref="G33" si="45">D33-E33</f>
        <v>577976.14999999991</v>
      </c>
    </row>
    <row r="34" spans="1:7" x14ac:dyDescent="0.2">
      <c r="A34" s="14" t="s">
        <v>159</v>
      </c>
      <c r="B34" s="34">
        <v>430000</v>
      </c>
      <c r="C34" s="34">
        <v>0</v>
      </c>
      <c r="D34" s="34">
        <f t="shared" ref="D34" si="46">B34+C34</f>
        <v>430000</v>
      </c>
      <c r="E34" s="34">
        <v>0</v>
      </c>
      <c r="F34" s="34">
        <v>0</v>
      </c>
      <c r="G34" s="34">
        <f t="shared" ref="G34" si="47">D34-E34</f>
        <v>430000</v>
      </c>
    </row>
    <row r="35" spans="1:7" x14ac:dyDescent="0.2">
      <c r="A35" s="14"/>
      <c r="B35" s="34">
        <v>0</v>
      </c>
      <c r="C35" s="34">
        <v>0</v>
      </c>
      <c r="D35" s="34">
        <f t="shared" ref="D35:D36" si="48">B35+C35</f>
        <v>0</v>
      </c>
      <c r="E35" s="34">
        <v>0</v>
      </c>
      <c r="F35" s="34">
        <v>0</v>
      </c>
      <c r="G35" s="34">
        <f t="shared" ref="G35:G36" si="49">D35-E35</f>
        <v>0</v>
      </c>
    </row>
    <row r="36" spans="1:7" x14ac:dyDescent="0.2">
      <c r="A36" s="14"/>
      <c r="B36" s="34">
        <v>0</v>
      </c>
      <c r="C36" s="34">
        <v>0</v>
      </c>
      <c r="D36" s="34">
        <f t="shared" si="48"/>
        <v>0</v>
      </c>
      <c r="E36" s="34">
        <v>0</v>
      </c>
      <c r="F36" s="34">
        <v>0</v>
      </c>
      <c r="G36" s="34">
        <f t="shared" si="49"/>
        <v>0</v>
      </c>
    </row>
    <row r="37" spans="1:7" x14ac:dyDescent="0.2">
      <c r="A37" s="25" t="s">
        <v>122</v>
      </c>
      <c r="B37" s="35">
        <f t="shared" ref="B37:G37" si="50">SUM(B5:B36)</f>
        <v>161547174.00000003</v>
      </c>
      <c r="C37" s="35">
        <f t="shared" si="50"/>
        <v>5701890.4499999983</v>
      </c>
      <c r="D37" s="35">
        <f t="shared" si="50"/>
        <v>167249064.44999999</v>
      </c>
      <c r="E37" s="35">
        <f t="shared" si="50"/>
        <v>85488683.099999994</v>
      </c>
      <c r="F37" s="35">
        <f t="shared" si="50"/>
        <v>84965683.099999994</v>
      </c>
      <c r="G37" s="35">
        <f t="shared" si="50"/>
        <v>81760381.349999994</v>
      </c>
    </row>
    <row r="39" spans="1:7" ht="55.35" customHeight="1" x14ac:dyDescent="0.2">
      <c r="A39" s="28" t="s">
        <v>160</v>
      </c>
      <c r="B39" s="29"/>
      <c r="C39" s="29"/>
      <c r="D39" s="29"/>
      <c r="E39" s="29"/>
      <c r="F39" s="29"/>
      <c r="G39" s="30"/>
    </row>
    <row r="40" spans="1:7" x14ac:dyDescent="0.2">
      <c r="A40" s="19"/>
      <c r="B40" s="31" t="s">
        <v>56</v>
      </c>
      <c r="C40" s="32"/>
      <c r="D40" s="32"/>
      <c r="E40" s="32"/>
      <c r="F40" s="33"/>
      <c r="G40" s="26" t="s">
        <v>55</v>
      </c>
    </row>
    <row r="41" spans="1:7" ht="22.5" x14ac:dyDescent="0.2">
      <c r="A41" s="18" t="s">
        <v>50</v>
      </c>
      <c r="B41" s="2" t="s">
        <v>51</v>
      </c>
      <c r="C41" s="2" t="s">
        <v>114</v>
      </c>
      <c r="D41" s="2" t="s">
        <v>52</v>
      </c>
      <c r="E41" s="2" t="s">
        <v>53</v>
      </c>
      <c r="F41" s="2" t="s">
        <v>54</v>
      </c>
      <c r="G41" s="27"/>
    </row>
    <row r="42" spans="1:7" x14ac:dyDescent="0.2">
      <c r="A42" s="20"/>
      <c r="B42" s="21"/>
      <c r="C42" s="21"/>
      <c r="D42" s="21"/>
      <c r="E42" s="21"/>
      <c r="F42" s="21"/>
      <c r="G42" s="21"/>
    </row>
    <row r="43" spans="1:7" x14ac:dyDescent="0.2">
      <c r="A43" s="15" t="s">
        <v>8</v>
      </c>
      <c r="B43" s="34">
        <v>0</v>
      </c>
      <c r="C43" s="34">
        <v>0</v>
      </c>
      <c r="D43" s="34">
        <f>B43+C43</f>
        <v>0</v>
      </c>
      <c r="E43" s="34">
        <v>0</v>
      </c>
      <c r="F43" s="34">
        <v>0</v>
      </c>
      <c r="G43" s="34">
        <f>D43-E43</f>
        <v>0</v>
      </c>
    </row>
    <row r="44" spans="1:7" x14ac:dyDescent="0.2">
      <c r="A44" s="15" t="s">
        <v>9</v>
      </c>
      <c r="B44" s="34">
        <v>0</v>
      </c>
      <c r="C44" s="34">
        <v>0</v>
      </c>
      <c r="D44" s="34">
        <f t="shared" ref="D44:D46" si="51">B44+C44</f>
        <v>0</v>
      </c>
      <c r="E44" s="34">
        <v>0</v>
      </c>
      <c r="F44" s="34">
        <v>0</v>
      </c>
      <c r="G44" s="34">
        <f t="shared" ref="G44:G46" si="52">D44-E44</f>
        <v>0</v>
      </c>
    </row>
    <row r="45" spans="1:7" x14ac:dyDescent="0.2">
      <c r="A45" s="15" t="s">
        <v>10</v>
      </c>
      <c r="B45" s="34">
        <v>0</v>
      </c>
      <c r="C45" s="34">
        <v>0</v>
      </c>
      <c r="D45" s="34">
        <f t="shared" si="51"/>
        <v>0</v>
      </c>
      <c r="E45" s="34">
        <v>0</v>
      </c>
      <c r="F45" s="34">
        <v>0</v>
      </c>
      <c r="G45" s="34">
        <f t="shared" si="52"/>
        <v>0</v>
      </c>
    </row>
    <row r="46" spans="1:7" x14ac:dyDescent="0.2">
      <c r="A46" s="15" t="s">
        <v>123</v>
      </c>
      <c r="B46" s="34">
        <v>0</v>
      </c>
      <c r="C46" s="34">
        <v>0</v>
      </c>
      <c r="D46" s="34">
        <f t="shared" si="51"/>
        <v>0</v>
      </c>
      <c r="E46" s="34">
        <v>0</v>
      </c>
      <c r="F46" s="34">
        <v>0</v>
      </c>
      <c r="G46" s="34">
        <f t="shared" si="52"/>
        <v>0</v>
      </c>
    </row>
    <row r="47" spans="1:7" x14ac:dyDescent="0.2">
      <c r="A47" s="15"/>
      <c r="B47" s="34"/>
      <c r="C47" s="34"/>
      <c r="D47" s="34"/>
      <c r="E47" s="34"/>
      <c r="F47" s="34"/>
      <c r="G47" s="34"/>
    </row>
    <row r="48" spans="1:7" x14ac:dyDescent="0.2">
      <c r="A48" s="8" t="s">
        <v>122</v>
      </c>
      <c r="B48" s="35">
        <f t="shared" ref="B48:G48" si="53">SUM(B43:B46)</f>
        <v>0</v>
      </c>
      <c r="C48" s="35">
        <f t="shared" si="53"/>
        <v>0</v>
      </c>
      <c r="D48" s="35">
        <f t="shared" si="53"/>
        <v>0</v>
      </c>
      <c r="E48" s="35">
        <f t="shared" si="53"/>
        <v>0</v>
      </c>
      <c r="F48" s="35">
        <f t="shared" si="53"/>
        <v>0</v>
      </c>
      <c r="G48" s="35">
        <f t="shared" si="53"/>
        <v>0</v>
      </c>
    </row>
    <row r="51" spans="1:7" ht="59.45" customHeight="1" x14ac:dyDescent="0.2">
      <c r="A51" s="31" t="s">
        <v>160</v>
      </c>
      <c r="B51" s="32"/>
      <c r="C51" s="32"/>
      <c r="D51" s="32"/>
      <c r="E51" s="32"/>
      <c r="F51" s="32"/>
      <c r="G51" s="33"/>
    </row>
    <row r="52" spans="1:7" x14ac:dyDescent="0.2">
      <c r="A52" s="19"/>
      <c r="B52" s="31" t="s">
        <v>56</v>
      </c>
      <c r="C52" s="32"/>
      <c r="D52" s="32"/>
      <c r="E52" s="32"/>
      <c r="F52" s="33"/>
      <c r="G52" s="26" t="s">
        <v>55</v>
      </c>
    </row>
    <row r="53" spans="1:7" ht="22.5" x14ac:dyDescent="0.2">
      <c r="A53" s="18" t="s">
        <v>50</v>
      </c>
      <c r="B53" s="2" t="s">
        <v>51</v>
      </c>
      <c r="C53" s="2" t="s">
        <v>114</v>
      </c>
      <c r="D53" s="2" t="s">
        <v>52</v>
      </c>
      <c r="E53" s="2" t="s">
        <v>53</v>
      </c>
      <c r="F53" s="2" t="s">
        <v>54</v>
      </c>
      <c r="G53" s="27"/>
    </row>
    <row r="54" spans="1:7" x14ac:dyDescent="0.2">
      <c r="A54" s="20"/>
      <c r="B54" s="21"/>
      <c r="C54" s="21"/>
      <c r="D54" s="21"/>
      <c r="E54" s="21"/>
      <c r="F54" s="21"/>
      <c r="G54" s="21"/>
    </row>
    <row r="55" spans="1:7" x14ac:dyDescent="0.2">
      <c r="A55" s="16" t="s">
        <v>12</v>
      </c>
      <c r="B55" s="34">
        <v>0</v>
      </c>
      <c r="C55" s="34">
        <v>0</v>
      </c>
      <c r="D55" s="34">
        <f t="shared" ref="D55:D67" si="54">B55+C55</f>
        <v>0</v>
      </c>
      <c r="E55" s="34">
        <v>0</v>
      </c>
      <c r="F55" s="34">
        <v>0</v>
      </c>
      <c r="G55" s="34">
        <f t="shared" ref="G55:G67" si="55">D55-E55</f>
        <v>0</v>
      </c>
    </row>
    <row r="56" spans="1:7" x14ac:dyDescent="0.2">
      <c r="A56" s="16"/>
      <c r="B56" s="34"/>
      <c r="C56" s="34"/>
      <c r="D56" s="34"/>
      <c r="E56" s="34"/>
      <c r="F56" s="34"/>
      <c r="G56" s="34"/>
    </row>
    <row r="57" spans="1:7" x14ac:dyDescent="0.2">
      <c r="A57" s="16" t="s">
        <v>11</v>
      </c>
      <c r="B57" s="34">
        <v>0</v>
      </c>
      <c r="C57" s="34">
        <v>0</v>
      </c>
      <c r="D57" s="34">
        <f t="shared" si="54"/>
        <v>0</v>
      </c>
      <c r="E57" s="34">
        <v>0</v>
      </c>
      <c r="F57" s="34">
        <v>0</v>
      </c>
      <c r="G57" s="34">
        <f t="shared" si="55"/>
        <v>0</v>
      </c>
    </row>
    <row r="58" spans="1:7" x14ac:dyDescent="0.2">
      <c r="A58" s="16"/>
      <c r="B58" s="34"/>
      <c r="C58" s="34"/>
      <c r="D58" s="34"/>
      <c r="E58" s="34"/>
      <c r="F58" s="34"/>
      <c r="G58" s="34"/>
    </row>
    <row r="59" spans="1:7" x14ac:dyDescent="0.2">
      <c r="A59" s="16" t="s">
        <v>13</v>
      </c>
      <c r="B59" s="34">
        <v>0</v>
      </c>
      <c r="C59" s="34">
        <v>0</v>
      </c>
      <c r="D59" s="34">
        <f t="shared" si="54"/>
        <v>0</v>
      </c>
      <c r="E59" s="34">
        <v>0</v>
      </c>
      <c r="F59" s="34">
        <v>0</v>
      </c>
      <c r="G59" s="34">
        <f t="shared" si="55"/>
        <v>0</v>
      </c>
    </row>
    <row r="60" spans="1:7" x14ac:dyDescent="0.2">
      <c r="A60" s="16"/>
      <c r="B60" s="34"/>
      <c r="C60" s="34"/>
      <c r="D60" s="34"/>
      <c r="E60" s="34"/>
      <c r="F60" s="34"/>
      <c r="G60" s="34"/>
    </row>
    <row r="61" spans="1:7" x14ac:dyDescent="0.2">
      <c r="A61" s="16" t="s">
        <v>25</v>
      </c>
      <c r="B61" s="34">
        <v>0</v>
      </c>
      <c r="C61" s="34">
        <v>0</v>
      </c>
      <c r="D61" s="34">
        <f t="shared" si="54"/>
        <v>0</v>
      </c>
      <c r="E61" s="34">
        <v>0</v>
      </c>
      <c r="F61" s="34">
        <v>0</v>
      </c>
      <c r="G61" s="34">
        <f t="shared" si="55"/>
        <v>0</v>
      </c>
    </row>
    <row r="62" spans="1:7" x14ac:dyDescent="0.2">
      <c r="A62" s="16"/>
      <c r="B62" s="34"/>
      <c r="C62" s="34"/>
      <c r="D62" s="34"/>
      <c r="E62" s="34"/>
      <c r="F62" s="34"/>
      <c r="G62" s="34"/>
    </row>
    <row r="63" spans="1:7" ht="22.5" x14ac:dyDescent="0.2">
      <c r="A63" s="16" t="s">
        <v>26</v>
      </c>
      <c r="B63" s="34">
        <v>0</v>
      </c>
      <c r="C63" s="34">
        <v>0</v>
      </c>
      <c r="D63" s="34">
        <f t="shared" si="54"/>
        <v>0</v>
      </c>
      <c r="E63" s="34">
        <v>0</v>
      </c>
      <c r="F63" s="34">
        <v>0</v>
      </c>
      <c r="G63" s="34">
        <f t="shared" si="55"/>
        <v>0</v>
      </c>
    </row>
    <row r="64" spans="1:7" x14ac:dyDescent="0.2">
      <c r="A64" s="16"/>
      <c r="B64" s="34"/>
      <c r="C64" s="34"/>
      <c r="D64" s="34"/>
      <c r="E64" s="34"/>
      <c r="F64" s="34"/>
      <c r="G64" s="34"/>
    </row>
    <row r="65" spans="1:7" ht="22.5" x14ac:dyDescent="0.2">
      <c r="A65" s="16" t="s">
        <v>124</v>
      </c>
      <c r="B65" s="34">
        <v>0</v>
      </c>
      <c r="C65" s="34">
        <v>0</v>
      </c>
      <c r="D65" s="34">
        <f t="shared" ref="D65" si="56">B65+C65</f>
        <v>0</v>
      </c>
      <c r="E65" s="34">
        <v>0</v>
      </c>
      <c r="F65" s="34">
        <v>0</v>
      </c>
      <c r="G65" s="34">
        <f t="shared" ref="G65" si="57">D65-E65</f>
        <v>0</v>
      </c>
    </row>
    <row r="66" spans="1:7" x14ac:dyDescent="0.2">
      <c r="A66" s="16"/>
      <c r="B66" s="34"/>
      <c r="C66" s="34"/>
      <c r="D66" s="34"/>
      <c r="E66" s="34"/>
      <c r="F66" s="34"/>
      <c r="G66" s="34"/>
    </row>
    <row r="67" spans="1:7" x14ac:dyDescent="0.2">
      <c r="A67" s="16" t="s">
        <v>14</v>
      </c>
      <c r="B67" s="34">
        <v>0</v>
      </c>
      <c r="C67" s="34">
        <v>0</v>
      </c>
      <c r="D67" s="34">
        <f t="shared" si="54"/>
        <v>0</v>
      </c>
      <c r="E67" s="34">
        <v>0</v>
      </c>
      <c r="F67" s="34">
        <v>0</v>
      </c>
      <c r="G67" s="34">
        <f t="shared" si="55"/>
        <v>0</v>
      </c>
    </row>
    <row r="68" spans="1:7" x14ac:dyDescent="0.2">
      <c r="A68" s="16"/>
      <c r="B68" s="34"/>
      <c r="C68" s="34"/>
      <c r="D68" s="34"/>
      <c r="E68" s="34"/>
      <c r="F68" s="34"/>
      <c r="G68" s="34"/>
    </row>
    <row r="69" spans="1:7" x14ac:dyDescent="0.2">
      <c r="A69" s="16" t="s">
        <v>125</v>
      </c>
      <c r="B69" s="34">
        <v>0</v>
      </c>
      <c r="C69" s="34">
        <v>0</v>
      </c>
      <c r="D69" s="34">
        <f t="shared" ref="D69" si="58">B69+C69</f>
        <v>0</v>
      </c>
      <c r="E69" s="34">
        <v>0</v>
      </c>
      <c r="F69" s="34">
        <v>0</v>
      </c>
      <c r="G69" s="34">
        <f t="shared" ref="G69" si="59">D69-E69</f>
        <v>0</v>
      </c>
    </row>
    <row r="70" spans="1:7" x14ac:dyDescent="0.2">
      <c r="A70" s="16"/>
      <c r="B70" s="34"/>
      <c r="C70" s="34"/>
      <c r="D70" s="34"/>
      <c r="E70" s="34"/>
      <c r="F70" s="34"/>
      <c r="G70" s="34"/>
    </row>
    <row r="71" spans="1:7" x14ac:dyDescent="0.2">
      <c r="A71" s="8" t="s">
        <v>122</v>
      </c>
      <c r="B71" s="35">
        <f t="shared" ref="B71:G71" si="60">SUM(B55:B69)</f>
        <v>0</v>
      </c>
      <c r="C71" s="35">
        <f t="shared" si="60"/>
        <v>0</v>
      </c>
      <c r="D71" s="35">
        <f t="shared" si="60"/>
        <v>0</v>
      </c>
      <c r="E71" s="35">
        <f t="shared" si="60"/>
        <v>0</v>
      </c>
      <c r="F71" s="35">
        <f t="shared" si="60"/>
        <v>0</v>
      </c>
      <c r="G71" s="35">
        <f t="shared" si="60"/>
        <v>0</v>
      </c>
    </row>
    <row r="73" spans="1:7" x14ac:dyDescent="0.2">
      <c r="A73" s="1" t="s">
        <v>115</v>
      </c>
    </row>
  </sheetData>
  <sheetProtection formatCells="0" formatColumns="0" formatRows="0" insertRows="0" deleteRows="0" autoFilter="0"/>
  <mergeCells count="9">
    <mergeCell ref="G2:G3"/>
    <mergeCell ref="A1:G1"/>
    <mergeCell ref="A39:G39"/>
    <mergeCell ref="G52:G53"/>
    <mergeCell ref="G40:G41"/>
    <mergeCell ref="A51:G51"/>
    <mergeCell ref="B2:F2"/>
    <mergeCell ref="B40:F40"/>
    <mergeCell ref="B52:F52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18"/>
  <sheetViews>
    <sheetView showGridLines="0" zoomScaleNormal="100" workbookViewId="0">
      <selection activeCell="B5" sqref="B5:G15"/>
    </sheetView>
  </sheetViews>
  <sheetFormatPr baseColWidth="10" defaultColWidth="12" defaultRowHeight="11.25" x14ac:dyDescent="0.2"/>
  <cols>
    <col min="1" max="1" width="47.6640625" style="1" customWidth="1"/>
    <col min="2" max="7" width="18.33203125" style="1" customWidth="1"/>
    <col min="8" max="16384" width="12" style="1"/>
  </cols>
  <sheetData>
    <row r="1" spans="1:7" ht="50.1" customHeight="1" x14ac:dyDescent="0.2">
      <c r="A1" s="31" t="s">
        <v>129</v>
      </c>
      <c r="B1" s="32"/>
      <c r="C1" s="32"/>
      <c r="D1" s="32"/>
      <c r="E1" s="32"/>
      <c r="F1" s="32"/>
      <c r="G1" s="33"/>
    </row>
    <row r="2" spans="1:7" x14ac:dyDescent="0.2">
      <c r="A2" s="19"/>
      <c r="B2" s="31" t="s">
        <v>56</v>
      </c>
      <c r="C2" s="32"/>
      <c r="D2" s="32"/>
      <c r="E2" s="32"/>
      <c r="F2" s="33"/>
      <c r="G2" s="26" t="s">
        <v>55</v>
      </c>
    </row>
    <row r="3" spans="1:7" ht="24.95" customHeight="1" x14ac:dyDescent="0.2">
      <c r="A3" s="18" t="s">
        <v>50</v>
      </c>
      <c r="B3" s="2" t="s">
        <v>51</v>
      </c>
      <c r="C3" s="2" t="s">
        <v>114</v>
      </c>
      <c r="D3" s="2" t="s">
        <v>52</v>
      </c>
      <c r="E3" s="2" t="s">
        <v>53</v>
      </c>
      <c r="F3" s="2" t="s">
        <v>54</v>
      </c>
      <c r="G3" s="27"/>
    </row>
    <row r="4" spans="1:7" x14ac:dyDescent="0.2">
      <c r="A4" s="20"/>
      <c r="B4" s="21"/>
      <c r="C4" s="21"/>
      <c r="D4" s="21"/>
      <c r="E4" s="21"/>
      <c r="F4" s="21"/>
      <c r="G4" s="21"/>
    </row>
    <row r="5" spans="1:7" x14ac:dyDescent="0.2">
      <c r="A5" s="23" t="s">
        <v>0</v>
      </c>
      <c r="B5" s="34">
        <v>157356674</v>
      </c>
      <c r="C5" s="34">
        <v>-53819051.780000001</v>
      </c>
      <c r="D5" s="34">
        <f>B5+C5</f>
        <v>103537622.22</v>
      </c>
      <c r="E5" s="34">
        <v>66116505.780000001</v>
      </c>
      <c r="F5" s="34">
        <v>65593505.780000001</v>
      </c>
      <c r="G5" s="34">
        <f>D5-E5</f>
        <v>37421116.439999998</v>
      </c>
    </row>
    <row r="6" spans="1:7" x14ac:dyDescent="0.2">
      <c r="A6" s="23"/>
      <c r="B6" s="34"/>
      <c r="C6" s="34"/>
      <c r="D6" s="34"/>
      <c r="E6" s="34"/>
      <c r="F6" s="34"/>
      <c r="G6" s="34"/>
    </row>
    <row r="7" spans="1:7" x14ac:dyDescent="0.2">
      <c r="A7" s="23" t="s">
        <v>1</v>
      </c>
      <c r="B7" s="34">
        <v>190500</v>
      </c>
      <c r="C7" s="34">
        <v>59520942.229999997</v>
      </c>
      <c r="D7" s="34">
        <f>B7+C7</f>
        <v>59711442.229999997</v>
      </c>
      <c r="E7" s="34">
        <v>15372177.32</v>
      </c>
      <c r="F7" s="34">
        <v>15372177.32</v>
      </c>
      <c r="G7" s="34">
        <f>D7-E7</f>
        <v>44339264.909999996</v>
      </c>
    </row>
    <row r="8" spans="1:7" x14ac:dyDescent="0.2">
      <c r="A8" s="23"/>
      <c r="B8" s="34"/>
      <c r="C8" s="34"/>
      <c r="D8" s="34"/>
      <c r="E8" s="34"/>
      <c r="F8" s="34"/>
      <c r="G8" s="34"/>
    </row>
    <row r="9" spans="1:7" x14ac:dyDescent="0.2">
      <c r="A9" s="23" t="s">
        <v>2</v>
      </c>
      <c r="B9" s="34">
        <v>4000000</v>
      </c>
      <c r="C9" s="34">
        <v>0</v>
      </c>
      <c r="D9" s="34">
        <f>B9+C9</f>
        <v>4000000</v>
      </c>
      <c r="E9" s="34">
        <v>4000000</v>
      </c>
      <c r="F9" s="34">
        <v>4000000</v>
      </c>
      <c r="G9" s="34">
        <f>D9-E9</f>
        <v>0</v>
      </c>
    </row>
    <row r="10" spans="1:7" x14ac:dyDescent="0.2">
      <c r="A10" s="23"/>
      <c r="B10" s="34"/>
      <c r="C10" s="34"/>
      <c r="D10" s="34"/>
      <c r="E10" s="34"/>
      <c r="F10" s="34"/>
      <c r="G10" s="34"/>
    </row>
    <row r="11" spans="1:7" x14ac:dyDescent="0.2">
      <c r="A11" s="23" t="s">
        <v>39</v>
      </c>
      <c r="B11" s="34">
        <v>0</v>
      </c>
      <c r="C11" s="34">
        <v>0</v>
      </c>
      <c r="D11" s="34">
        <f>B11+C11</f>
        <v>0</v>
      </c>
      <c r="E11" s="34">
        <v>0</v>
      </c>
      <c r="F11" s="34">
        <v>0</v>
      </c>
      <c r="G11" s="34">
        <f>D11-E11</f>
        <v>0</v>
      </c>
    </row>
    <row r="12" spans="1:7" x14ac:dyDescent="0.2">
      <c r="A12" s="23"/>
      <c r="B12" s="34"/>
      <c r="C12" s="34"/>
      <c r="D12" s="34"/>
      <c r="E12" s="34"/>
      <c r="F12" s="34"/>
      <c r="G12" s="34"/>
    </row>
    <row r="13" spans="1:7" x14ac:dyDescent="0.2">
      <c r="A13" s="24" t="s">
        <v>36</v>
      </c>
      <c r="B13" s="34">
        <v>0</v>
      </c>
      <c r="C13" s="34">
        <v>0</v>
      </c>
      <c r="D13" s="34">
        <f>B13+C13</f>
        <v>0</v>
      </c>
      <c r="E13" s="34">
        <v>0</v>
      </c>
      <c r="F13" s="34">
        <v>0</v>
      </c>
      <c r="G13" s="34">
        <f>D13-E13</f>
        <v>0</v>
      </c>
    </row>
    <row r="14" spans="1:7" x14ac:dyDescent="0.2">
      <c r="A14" s="22"/>
      <c r="B14" s="36"/>
      <c r="C14" s="36"/>
      <c r="D14" s="36"/>
      <c r="E14" s="36"/>
      <c r="F14" s="36"/>
      <c r="G14" s="36"/>
    </row>
    <row r="15" spans="1:7" x14ac:dyDescent="0.2">
      <c r="A15" s="7" t="s">
        <v>122</v>
      </c>
      <c r="B15" s="37">
        <f t="shared" ref="B15:G15" si="0">SUM(B5+B7+B9+B11+B13)</f>
        <v>161547174</v>
      </c>
      <c r="C15" s="37">
        <f t="shared" si="0"/>
        <v>5701890.4499999955</v>
      </c>
      <c r="D15" s="37">
        <f t="shared" si="0"/>
        <v>167249064.44999999</v>
      </c>
      <c r="E15" s="37">
        <f t="shared" si="0"/>
        <v>85488683.099999994</v>
      </c>
      <c r="F15" s="37">
        <f t="shared" si="0"/>
        <v>84965683.099999994</v>
      </c>
      <c r="G15" s="37">
        <f t="shared" si="0"/>
        <v>81760381.349999994</v>
      </c>
    </row>
    <row r="18" spans="1:1" x14ac:dyDescent="0.2">
      <c r="A18" s="1" t="s">
        <v>115</v>
      </c>
    </row>
  </sheetData>
  <sheetProtection formatCells="0" formatColumns="0" formatRows="0" autoFilter="0"/>
  <mergeCells count="3">
    <mergeCell ref="G2:G3"/>
    <mergeCell ref="A1:G1"/>
    <mergeCell ref="B2:F2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9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78"/>
  <sheetViews>
    <sheetView showGridLines="0" workbookViewId="0">
      <selection activeCell="B4" sqref="B4:G76"/>
    </sheetView>
  </sheetViews>
  <sheetFormatPr baseColWidth="10" defaultColWidth="12" defaultRowHeight="11.25" x14ac:dyDescent="0.2"/>
  <cols>
    <col min="1" max="1" width="62.83203125" style="1" customWidth="1"/>
    <col min="2" max="2" width="18.33203125" style="1" customWidth="1"/>
    <col min="3" max="3" width="19.83203125" style="1" customWidth="1"/>
    <col min="4" max="7" width="18.33203125" style="1" customWidth="1"/>
    <col min="8" max="16384" width="12" style="1"/>
  </cols>
  <sheetData>
    <row r="1" spans="1:8" ht="60.6" customHeight="1" x14ac:dyDescent="0.2">
      <c r="A1" s="32" t="s">
        <v>128</v>
      </c>
      <c r="B1" s="32"/>
      <c r="C1" s="32"/>
      <c r="D1" s="32"/>
      <c r="E1" s="32"/>
      <c r="F1" s="32"/>
      <c r="G1" s="33"/>
    </row>
    <row r="2" spans="1:8" x14ac:dyDescent="0.2">
      <c r="A2" s="19"/>
      <c r="B2" s="31" t="s">
        <v>56</v>
      </c>
      <c r="C2" s="32"/>
      <c r="D2" s="32"/>
      <c r="E2" s="32"/>
      <c r="F2" s="33"/>
      <c r="G2" s="26" t="s">
        <v>55</v>
      </c>
    </row>
    <row r="3" spans="1:8" ht="24.95" customHeight="1" x14ac:dyDescent="0.2">
      <c r="A3" s="18" t="s">
        <v>50</v>
      </c>
      <c r="B3" s="2" t="s">
        <v>51</v>
      </c>
      <c r="C3" s="2" t="s">
        <v>114</v>
      </c>
      <c r="D3" s="2" t="s">
        <v>52</v>
      </c>
      <c r="E3" s="2" t="s">
        <v>53</v>
      </c>
      <c r="F3" s="2" t="s">
        <v>54</v>
      </c>
      <c r="G3" s="27"/>
    </row>
    <row r="4" spans="1:8" x14ac:dyDescent="0.2">
      <c r="A4" s="9" t="s">
        <v>57</v>
      </c>
      <c r="B4" s="38">
        <f>SUM(B5:B11)</f>
        <v>44640382.57</v>
      </c>
      <c r="C4" s="38">
        <f>SUM(C5:C11)</f>
        <v>1455031.24</v>
      </c>
      <c r="D4" s="38">
        <f>B4+C4</f>
        <v>46095413.810000002</v>
      </c>
      <c r="E4" s="38">
        <f>SUM(E5:E11)</f>
        <v>29597357.359999999</v>
      </c>
      <c r="F4" s="38">
        <f>SUM(F5:F11)</f>
        <v>29597357.359999999</v>
      </c>
      <c r="G4" s="38">
        <f>D4-E4</f>
        <v>16498056.450000003</v>
      </c>
    </row>
    <row r="5" spans="1:8" x14ac:dyDescent="0.2">
      <c r="A5" s="11" t="s">
        <v>61</v>
      </c>
      <c r="B5" s="34">
        <v>34854975.799999997</v>
      </c>
      <c r="C5" s="34">
        <v>-1745732.36</v>
      </c>
      <c r="D5" s="34">
        <f t="shared" ref="D5:D68" si="0">B5+C5</f>
        <v>33109243.439999998</v>
      </c>
      <c r="E5" s="34">
        <v>23739442.550000001</v>
      </c>
      <c r="F5" s="34">
        <v>23739442.550000001</v>
      </c>
      <c r="G5" s="34">
        <f t="shared" ref="G5:G68" si="1">D5-E5</f>
        <v>9369800.8899999969</v>
      </c>
      <c r="H5" s="6">
        <v>1100</v>
      </c>
    </row>
    <row r="6" spans="1:8" x14ac:dyDescent="0.2">
      <c r="A6" s="11" t="s">
        <v>62</v>
      </c>
      <c r="B6" s="34">
        <v>3116078.88</v>
      </c>
      <c r="C6" s="34">
        <v>1903199.17</v>
      </c>
      <c r="D6" s="34">
        <f t="shared" si="0"/>
        <v>5019278.05</v>
      </c>
      <c r="E6" s="34">
        <v>3907055.51</v>
      </c>
      <c r="F6" s="34">
        <v>3907055.51</v>
      </c>
      <c r="G6" s="34">
        <f t="shared" si="1"/>
        <v>1112222.54</v>
      </c>
      <c r="H6" s="6">
        <v>1200</v>
      </c>
    </row>
    <row r="7" spans="1:8" x14ac:dyDescent="0.2">
      <c r="A7" s="11" t="s">
        <v>63</v>
      </c>
      <c r="B7" s="34">
        <v>5990668.8700000001</v>
      </c>
      <c r="C7" s="34">
        <v>63320.95</v>
      </c>
      <c r="D7" s="34">
        <f t="shared" si="0"/>
        <v>6053989.8200000003</v>
      </c>
      <c r="E7" s="34">
        <v>422239.83</v>
      </c>
      <c r="F7" s="34">
        <v>422239.83</v>
      </c>
      <c r="G7" s="34">
        <f t="shared" si="1"/>
        <v>5631749.9900000002</v>
      </c>
      <c r="H7" s="6">
        <v>1300</v>
      </c>
    </row>
    <row r="8" spans="1:8" x14ac:dyDescent="0.2">
      <c r="A8" s="11" t="s">
        <v>33</v>
      </c>
      <c r="B8" s="34">
        <v>178291.6</v>
      </c>
      <c r="C8" s="34">
        <v>36476.400000000001</v>
      </c>
      <c r="D8" s="34">
        <f t="shared" si="0"/>
        <v>214768</v>
      </c>
      <c r="E8" s="34">
        <v>214768</v>
      </c>
      <c r="F8" s="34">
        <v>214768</v>
      </c>
      <c r="G8" s="34">
        <f t="shared" si="1"/>
        <v>0</v>
      </c>
      <c r="H8" s="6">
        <v>1400</v>
      </c>
    </row>
    <row r="9" spans="1:8" x14ac:dyDescent="0.2">
      <c r="A9" s="11" t="s">
        <v>64</v>
      </c>
      <c r="B9" s="34">
        <v>500367.42</v>
      </c>
      <c r="C9" s="34">
        <v>1197767.08</v>
      </c>
      <c r="D9" s="34">
        <f t="shared" si="0"/>
        <v>1698134.5</v>
      </c>
      <c r="E9" s="34">
        <v>1313851.47</v>
      </c>
      <c r="F9" s="34">
        <v>1313851.47</v>
      </c>
      <c r="G9" s="34">
        <f t="shared" si="1"/>
        <v>384283.03</v>
      </c>
      <c r="H9" s="6">
        <v>1500</v>
      </c>
    </row>
    <row r="10" spans="1:8" x14ac:dyDescent="0.2">
      <c r="A10" s="11" t="s">
        <v>34</v>
      </c>
      <c r="B10" s="34">
        <v>0</v>
      </c>
      <c r="C10" s="34">
        <v>0</v>
      </c>
      <c r="D10" s="34">
        <f t="shared" si="0"/>
        <v>0</v>
      </c>
      <c r="E10" s="34">
        <v>0</v>
      </c>
      <c r="F10" s="34">
        <v>0</v>
      </c>
      <c r="G10" s="34">
        <f t="shared" si="1"/>
        <v>0</v>
      </c>
      <c r="H10" s="6">
        <v>1600</v>
      </c>
    </row>
    <row r="11" spans="1:8" x14ac:dyDescent="0.2">
      <c r="A11" s="11" t="s">
        <v>65</v>
      </c>
      <c r="B11" s="34">
        <v>0</v>
      </c>
      <c r="C11" s="34">
        <v>0</v>
      </c>
      <c r="D11" s="34">
        <f t="shared" si="0"/>
        <v>0</v>
      </c>
      <c r="E11" s="34">
        <v>0</v>
      </c>
      <c r="F11" s="34">
        <v>0</v>
      </c>
      <c r="G11" s="34">
        <f t="shared" si="1"/>
        <v>0</v>
      </c>
      <c r="H11" s="6">
        <v>1700</v>
      </c>
    </row>
    <row r="12" spans="1:8" x14ac:dyDescent="0.2">
      <c r="A12" s="9" t="s">
        <v>117</v>
      </c>
      <c r="B12" s="39">
        <f>SUM(B13:B21)</f>
        <v>13052094.309999999</v>
      </c>
      <c r="C12" s="39">
        <f>SUM(C13:C21)</f>
        <v>-2050457.0900000003</v>
      </c>
      <c r="D12" s="39">
        <f t="shared" si="0"/>
        <v>11001637.219999999</v>
      </c>
      <c r="E12" s="39">
        <f>SUM(E13:E21)</f>
        <v>8503703.3499999996</v>
      </c>
      <c r="F12" s="39">
        <f>SUM(F13:F21)</f>
        <v>7980703.3499999996</v>
      </c>
      <c r="G12" s="39">
        <f t="shared" si="1"/>
        <v>2497933.8699999992</v>
      </c>
      <c r="H12" s="10">
        <v>0</v>
      </c>
    </row>
    <row r="13" spans="1:8" x14ac:dyDescent="0.2">
      <c r="A13" s="11" t="s">
        <v>66</v>
      </c>
      <c r="B13" s="34">
        <v>1035943</v>
      </c>
      <c r="C13" s="34">
        <v>-517346.93</v>
      </c>
      <c r="D13" s="34">
        <f t="shared" si="0"/>
        <v>518596.07</v>
      </c>
      <c r="E13" s="34">
        <v>407003.09</v>
      </c>
      <c r="F13" s="34">
        <v>407003.09</v>
      </c>
      <c r="G13" s="34">
        <f t="shared" si="1"/>
        <v>111592.97999999998</v>
      </c>
      <c r="H13" s="6">
        <v>2100</v>
      </c>
    </row>
    <row r="14" spans="1:8" x14ac:dyDescent="0.2">
      <c r="A14" s="11" t="s">
        <v>67</v>
      </c>
      <c r="B14" s="34">
        <v>180500</v>
      </c>
      <c r="C14" s="34">
        <v>-136201.54</v>
      </c>
      <c r="D14" s="34">
        <f t="shared" si="0"/>
        <v>44298.459999999992</v>
      </c>
      <c r="E14" s="34">
        <v>38168.46</v>
      </c>
      <c r="F14" s="34">
        <v>38168.46</v>
      </c>
      <c r="G14" s="34">
        <f t="shared" si="1"/>
        <v>6129.9999999999927</v>
      </c>
      <c r="H14" s="6">
        <v>2200</v>
      </c>
    </row>
    <row r="15" spans="1:8" x14ac:dyDescent="0.2">
      <c r="A15" s="11" t="s">
        <v>68</v>
      </c>
      <c r="B15" s="34">
        <v>0</v>
      </c>
      <c r="C15" s="34">
        <v>0</v>
      </c>
      <c r="D15" s="34">
        <f t="shared" si="0"/>
        <v>0</v>
      </c>
      <c r="E15" s="34">
        <v>0</v>
      </c>
      <c r="F15" s="34">
        <v>0</v>
      </c>
      <c r="G15" s="34">
        <f t="shared" si="1"/>
        <v>0</v>
      </c>
      <c r="H15" s="6">
        <v>2300</v>
      </c>
    </row>
    <row r="16" spans="1:8" x14ac:dyDescent="0.2">
      <c r="A16" s="11" t="s">
        <v>69</v>
      </c>
      <c r="B16" s="34">
        <v>4589699.45</v>
      </c>
      <c r="C16" s="34">
        <v>-654834.42000000004</v>
      </c>
      <c r="D16" s="34">
        <f t="shared" si="0"/>
        <v>3934865.0300000003</v>
      </c>
      <c r="E16" s="34">
        <v>2989582.78</v>
      </c>
      <c r="F16" s="34">
        <v>2709582.78</v>
      </c>
      <c r="G16" s="34">
        <f t="shared" si="1"/>
        <v>945282.25000000047</v>
      </c>
      <c r="H16" s="6">
        <v>2400</v>
      </c>
    </row>
    <row r="17" spans="1:8" x14ac:dyDescent="0.2">
      <c r="A17" s="11" t="s">
        <v>70</v>
      </c>
      <c r="B17" s="34">
        <v>570000</v>
      </c>
      <c r="C17" s="34">
        <v>-350807.76</v>
      </c>
      <c r="D17" s="34">
        <f t="shared" si="0"/>
        <v>219192.24</v>
      </c>
      <c r="E17" s="34">
        <v>152799.89000000001</v>
      </c>
      <c r="F17" s="34">
        <v>152799.89000000001</v>
      </c>
      <c r="G17" s="34">
        <f t="shared" si="1"/>
        <v>66392.349999999977</v>
      </c>
      <c r="H17" s="6">
        <v>2500</v>
      </c>
    </row>
    <row r="18" spans="1:8" x14ac:dyDescent="0.2">
      <c r="A18" s="11" t="s">
        <v>71</v>
      </c>
      <c r="B18" s="34">
        <v>4590878</v>
      </c>
      <c r="C18" s="34">
        <v>-5970.03</v>
      </c>
      <c r="D18" s="34">
        <f t="shared" si="0"/>
        <v>4584907.97</v>
      </c>
      <c r="E18" s="34">
        <v>3734295.65</v>
      </c>
      <c r="F18" s="34">
        <v>3491295.65</v>
      </c>
      <c r="G18" s="34">
        <f t="shared" si="1"/>
        <v>850612.31999999983</v>
      </c>
      <c r="H18" s="6">
        <v>2600</v>
      </c>
    </row>
    <row r="19" spans="1:8" x14ac:dyDescent="0.2">
      <c r="A19" s="11" t="s">
        <v>72</v>
      </c>
      <c r="B19" s="34">
        <v>794593.86</v>
      </c>
      <c r="C19" s="34">
        <v>-361235.79</v>
      </c>
      <c r="D19" s="34">
        <f t="shared" si="0"/>
        <v>433358.07</v>
      </c>
      <c r="E19" s="34">
        <v>174752.26</v>
      </c>
      <c r="F19" s="34">
        <v>174752.26</v>
      </c>
      <c r="G19" s="34">
        <f t="shared" si="1"/>
        <v>258605.81</v>
      </c>
      <c r="H19" s="6">
        <v>2700</v>
      </c>
    </row>
    <row r="20" spans="1:8" x14ac:dyDescent="0.2">
      <c r="A20" s="11" t="s">
        <v>73</v>
      </c>
      <c r="B20" s="34">
        <v>50000</v>
      </c>
      <c r="C20" s="34">
        <v>43125</v>
      </c>
      <c r="D20" s="34">
        <f t="shared" si="0"/>
        <v>93125</v>
      </c>
      <c r="E20" s="34">
        <v>1125</v>
      </c>
      <c r="F20" s="34">
        <v>1125</v>
      </c>
      <c r="G20" s="34">
        <f t="shared" si="1"/>
        <v>92000</v>
      </c>
      <c r="H20" s="6">
        <v>2800</v>
      </c>
    </row>
    <row r="21" spans="1:8" x14ac:dyDescent="0.2">
      <c r="A21" s="11" t="s">
        <v>74</v>
      </c>
      <c r="B21" s="34">
        <v>1240480</v>
      </c>
      <c r="C21" s="34">
        <v>-67185.62</v>
      </c>
      <c r="D21" s="34">
        <f t="shared" si="0"/>
        <v>1173294.3799999999</v>
      </c>
      <c r="E21" s="34">
        <v>1005976.22</v>
      </c>
      <c r="F21" s="34">
        <v>1005976.22</v>
      </c>
      <c r="G21" s="34">
        <f t="shared" si="1"/>
        <v>167318.15999999992</v>
      </c>
      <c r="H21" s="6">
        <v>2900</v>
      </c>
    </row>
    <row r="22" spans="1:8" x14ac:dyDescent="0.2">
      <c r="A22" s="9" t="s">
        <v>58</v>
      </c>
      <c r="B22" s="39">
        <f>SUM(B23:B31)</f>
        <v>14275709.07</v>
      </c>
      <c r="C22" s="39">
        <f>SUM(C23:C31)</f>
        <v>6691495.8300000001</v>
      </c>
      <c r="D22" s="39">
        <f t="shared" si="0"/>
        <v>20967204.899999999</v>
      </c>
      <c r="E22" s="39">
        <f>SUM(E23:E31)</f>
        <v>15917048.060000001</v>
      </c>
      <c r="F22" s="39">
        <f>SUM(F23:F31)</f>
        <v>15917048.060000001</v>
      </c>
      <c r="G22" s="39">
        <f t="shared" si="1"/>
        <v>5050156.839999998</v>
      </c>
      <c r="H22" s="10">
        <v>0</v>
      </c>
    </row>
    <row r="23" spans="1:8" x14ac:dyDescent="0.2">
      <c r="A23" s="11" t="s">
        <v>75</v>
      </c>
      <c r="B23" s="34">
        <v>2722000</v>
      </c>
      <c r="C23" s="34">
        <v>219623.73</v>
      </c>
      <c r="D23" s="34">
        <f t="shared" si="0"/>
        <v>2941623.73</v>
      </c>
      <c r="E23" s="34">
        <v>1826799.45</v>
      </c>
      <c r="F23" s="34">
        <v>1826799.45</v>
      </c>
      <c r="G23" s="34">
        <f t="shared" si="1"/>
        <v>1114824.28</v>
      </c>
      <c r="H23" s="6">
        <v>3100</v>
      </c>
    </row>
    <row r="24" spans="1:8" x14ac:dyDescent="0.2">
      <c r="A24" s="11" t="s">
        <v>76</v>
      </c>
      <c r="B24" s="34">
        <v>650950</v>
      </c>
      <c r="C24" s="34">
        <v>720061.58</v>
      </c>
      <c r="D24" s="34">
        <f t="shared" si="0"/>
        <v>1371011.58</v>
      </c>
      <c r="E24" s="34">
        <v>1186411.58</v>
      </c>
      <c r="F24" s="34">
        <v>1186411.58</v>
      </c>
      <c r="G24" s="34">
        <f t="shared" si="1"/>
        <v>184600</v>
      </c>
      <c r="H24" s="6">
        <v>3200</v>
      </c>
    </row>
    <row r="25" spans="1:8" x14ac:dyDescent="0.2">
      <c r="A25" s="11" t="s">
        <v>77</v>
      </c>
      <c r="B25" s="34">
        <v>940000</v>
      </c>
      <c r="C25" s="34">
        <v>177570.77</v>
      </c>
      <c r="D25" s="34">
        <f t="shared" si="0"/>
        <v>1117570.77</v>
      </c>
      <c r="E25" s="34">
        <v>873849.12</v>
      </c>
      <c r="F25" s="34">
        <v>873849.12</v>
      </c>
      <c r="G25" s="34">
        <f t="shared" si="1"/>
        <v>243721.65000000002</v>
      </c>
      <c r="H25" s="6">
        <v>3300</v>
      </c>
    </row>
    <row r="26" spans="1:8" x14ac:dyDescent="0.2">
      <c r="A26" s="11" t="s">
        <v>78</v>
      </c>
      <c r="B26" s="34">
        <v>222425.28</v>
      </c>
      <c r="C26" s="34">
        <v>64613.09</v>
      </c>
      <c r="D26" s="34">
        <f t="shared" si="0"/>
        <v>287038.37</v>
      </c>
      <c r="E26" s="34">
        <v>268970.62</v>
      </c>
      <c r="F26" s="34">
        <v>268970.62</v>
      </c>
      <c r="G26" s="34">
        <f t="shared" si="1"/>
        <v>18067.75</v>
      </c>
      <c r="H26" s="6">
        <v>3400</v>
      </c>
    </row>
    <row r="27" spans="1:8" x14ac:dyDescent="0.2">
      <c r="A27" s="11" t="s">
        <v>79</v>
      </c>
      <c r="B27" s="34">
        <v>932450</v>
      </c>
      <c r="C27" s="34">
        <v>-366384.41</v>
      </c>
      <c r="D27" s="34">
        <f t="shared" si="0"/>
        <v>566065.59000000008</v>
      </c>
      <c r="E27" s="34">
        <v>496733.88</v>
      </c>
      <c r="F27" s="34">
        <v>496733.88</v>
      </c>
      <c r="G27" s="34">
        <f t="shared" si="1"/>
        <v>69331.710000000079</v>
      </c>
      <c r="H27" s="6">
        <v>3500</v>
      </c>
    </row>
    <row r="28" spans="1:8" x14ac:dyDescent="0.2">
      <c r="A28" s="11" t="s">
        <v>126</v>
      </c>
      <c r="B28" s="34">
        <v>30000</v>
      </c>
      <c r="C28" s="34">
        <v>187340</v>
      </c>
      <c r="D28" s="34">
        <f t="shared" si="0"/>
        <v>217340</v>
      </c>
      <c r="E28" s="34">
        <v>125860</v>
      </c>
      <c r="F28" s="34">
        <v>125860</v>
      </c>
      <c r="G28" s="34">
        <f t="shared" si="1"/>
        <v>91480</v>
      </c>
      <c r="H28" s="6">
        <v>3600</v>
      </c>
    </row>
    <row r="29" spans="1:8" x14ac:dyDescent="0.2">
      <c r="A29" s="11" t="s">
        <v>80</v>
      </c>
      <c r="B29" s="34">
        <v>100000</v>
      </c>
      <c r="C29" s="34">
        <v>45616.42</v>
      </c>
      <c r="D29" s="34">
        <f t="shared" si="0"/>
        <v>145616.41999999998</v>
      </c>
      <c r="E29" s="34">
        <v>82050.16</v>
      </c>
      <c r="F29" s="34">
        <v>82050.16</v>
      </c>
      <c r="G29" s="34">
        <f t="shared" si="1"/>
        <v>63566.25999999998</v>
      </c>
      <c r="H29" s="6">
        <v>3700</v>
      </c>
    </row>
    <row r="30" spans="1:8" x14ac:dyDescent="0.2">
      <c r="A30" s="11" t="s">
        <v>81</v>
      </c>
      <c r="B30" s="34">
        <v>3757700</v>
      </c>
      <c r="C30" s="34">
        <v>5931313.4400000004</v>
      </c>
      <c r="D30" s="34">
        <f t="shared" si="0"/>
        <v>9689013.4400000013</v>
      </c>
      <c r="E30" s="34">
        <v>8507843.1400000006</v>
      </c>
      <c r="F30" s="34">
        <v>8507843.1400000006</v>
      </c>
      <c r="G30" s="34">
        <f t="shared" si="1"/>
        <v>1181170.3000000007</v>
      </c>
      <c r="H30" s="6">
        <v>3800</v>
      </c>
    </row>
    <row r="31" spans="1:8" x14ac:dyDescent="0.2">
      <c r="A31" s="11" t="s">
        <v>18</v>
      </c>
      <c r="B31" s="34">
        <v>4920183.79</v>
      </c>
      <c r="C31" s="34">
        <v>-288258.78999999998</v>
      </c>
      <c r="D31" s="34">
        <f t="shared" si="0"/>
        <v>4631925</v>
      </c>
      <c r="E31" s="34">
        <v>2548530.11</v>
      </c>
      <c r="F31" s="34">
        <v>2548530.11</v>
      </c>
      <c r="G31" s="34">
        <f t="shared" si="1"/>
        <v>2083394.8900000001</v>
      </c>
      <c r="H31" s="6">
        <v>3900</v>
      </c>
    </row>
    <row r="32" spans="1:8" x14ac:dyDescent="0.2">
      <c r="A32" s="9" t="s">
        <v>118</v>
      </c>
      <c r="B32" s="39">
        <f>SUM(B33:B41)</f>
        <v>11511487.050000001</v>
      </c>
      <c r="C32" s="39">
        <f>SUM(C33:C41)</f>
        <v>12058277.739999998</v>
      </c>
      <c r="D32" s="39">
        <f t="shared" si="0"/>
        <v>23569764.789999999</v>
      </c>
      <c r="E32" s="39">
        <f>SUM(E33:E41)</f>
        <v>11990567.809999999</v>
      </c>
      <c r="F32" s="39">
        <f>SUM(F33:F41)</f>
        <v>11990567.809999999</v>
      </c>
      <c r="G32" s="39">
        <f t="shared" si="1"/>
        <v>11579196.98</v>
      </c>
      <c r="H32" s="10">
        <v>0</v>
      </c>
    </row>
    <row r="33" spans="1:8" x14ac:dyDescent="0.2">
      <c r="A33" s="11" t="s">
        <v>82</v>
      </c>
      <c r="B33" s="34">
        <v>0</v>
      </c>
      <c r="C33" s="34">
        <v>0</v>
      </c>
      <c r="D33" s="34">
        <f t="shared" si="0"/>
        <v>0</v>
      </c>
      <c r="E33" s="34">
        <v>0</v>
      </c>
      <c r="F33" s="34">
        <v>0</v>
      </c>
      <c r="G33" s="34">
        <f t="shared" si="1"/>
        <v>0</v>
      </c>
      <c r="H33" s="6">
        <v>4100</v>
      </c>
    </row>
    <row r="34" spans="1:8" x14ac:dyDescent="0.2">
      <c r="A34" s="11" t="s">
        <v>83</v>
      </c>
      <c r="B34" s="34">
        <v>9082278</v>
      </c>
      <c r="C34" s="34">
        <v>-780878.17</v>
      </c>
      <c r="D34" s="34">
        <f t="shared" si="0"/>
        <v>8301399.8300000001</v>
      </c>
      <c r="E34" s="34">
        <v>6109741.9699999997</v>
      </c>
      <c r="F34" s="34">
        <v>6109741.9699999997</v>
      </c>
      <c r="G34" s="34">
        <f t="shared" si="1"/>
        <v>2191657.8600000003</v>
      </c>
      <c r="H34" s="6">
        <v>4200</v>
      </c>
    </row>
    <row r="35" spans="1:8" x14ac:dyDescent="0.2">
      <c r="A35" s="11" t="s">
        <v>84</v>
      </c>
      <c r="B35" s="34">
        <v>735674</v>
      </c>
      <c r="C35" s="34">
        <v>6334138.8099999996</v>
      </c>
      <c r="D35" s="34">
        <f t="shared" si="0"/>
        <v>7069812.8099999996</v>
      </c>
      <c r="E35" s="34">
        <v>3260260.8</v>
      </c>
      <c r="F35" s="34">
        <v>3260260.8</v>
      </c>
      <c r="G35" s="34">
        <f t="shared" si="1"/>
        <v>3809552.01</v>
      </c>
      <c r="H35" s="6">
        <v>4300</v>
      </c>
    </row>
    <row r="36" spans="1:8" x14ac:dyDescent="0.2">
      <c r="A36" s="11" t="s">
        <v>85</v>
      </c>
      <c r="B36" s="34">
        <v>1693535.05</v>
      </c>
      <c r="C36" s="34">
        <v>6505017.0999999996</v>
      </c>
      <c r="D36" s="34">
        <f t="shared" si="0"/>
        <v>8198552.1499999994</v>
      </c>
      <c r="E36" s="34">
        <v>2620565.04</v>
      </c>
      <c r="F36" s="34">
        <v>2620565.04</v>
      </c>
      <c r="G36" s="34">
        <f t="shared" si="1"/>
        <v>5577987.1099999994</v>
      </c>
      <c r="H36" s="6">
        <v>4400</v>
      </c>
    </row>
    <row r="37" spans="1:8" x14ac:dyDescent="0.2">
      <c r="A37" s="11" t="s">
        <v>39</v>
      </c>
      <c r="B37" s="34">
        <v>0</v>
      </c>
      <c r="C37" s="34">
        <v>0</v>
      </c>
      <c r="D37" s="34">
        <f t="shared" si="0"/>
        <v>0</v>
      </c>
      <c r="E37" s="34">
        <v>0</v>
      </c>
      <c r="F37" s="34">
        <v>0</v>
      </c>
      <c r="G37" s="34">
        <f t="shared" si="1"/>
        <v>0</v>
      </c>
      <c r="H37" s="6">
        <v>4500</v>
      </c>
    </row>
    <row r="38" spans="1:8" x14ac:dyDescent="0.2">
      <c r="A38" s="11" t="s">
        <v>86</v>
      </c>
      <c r="B38" s="34">
        <v>0</v>
      </c>
      <c r="C38" s="34">
        <v>0</v>
      </c>
      <c r="D38" s="34">
        <f t="shared" si="0"/>
        <v>0</v>
      </c>
      <c r="E38" s="34">
        <v>0</v>
      </c>
      <c r="F38" s="34">
        <v>0</v>
      </c>
      <c r="G38" s="34">
        <f t="shared" si="1"/>
        <v>0</v>
      </c>
      <c r="H38" s="6">
        <v>4600</v>
      </c>
    </row>
    <row r="39" spans="1:8" x14ac:dyDescent="0.2">
      <c r="A39" s="11" t="s">
        <v>87</v>
      </c>
      <c r="B39" s="34">
        <v>0</v>
      </c>
      <c r="C39" s="34">
        <v>0</v>
      </c>
      <c r="D39" s="34">
        <f t="shared" si="0"/>
        <v>0</v>
      </c>
      <c r="E39" s="34">
        <v>0</v>
      </c>
      <c r="F39" s="34">
        <v>0</v>
      </c>
      <c r="G39" s="34">
        <f t="shared" si="1"/>
        <v>0</v>
      </c>
      <c r="H39" s="6">
        <v>4700</v>
      </c>
    </row>
    <row r="40" spans="1:8" x14ac:dyDescent="0.2">
      <c r="A40" s="11" t="s">
        <v>35</v>
      </c>
      <c r="B40" s="34">
        <v>0</v>
      </c>
      <c r="C40" s="34">
        <v>0</v>
      </c>
      <c r="D40" s="34">
        <f t="shared" si="0"/>
        <v>0</v>
      </c>
      <c r="E40" s="34">
        <v>0</v>
      </c>
      <c r="F40" s="34">
        <v>0</v>
      </c>
      <c r="G40" s="34">
        <f t="shared" si="1"/>
        <v>0</v>
      </c>
      <c r="H40" s="6">
        <v>4800</v>
      </c>
    </row>
    <row r="41" spans="1:8" x14ac:dyDescent="0.2">
      <c r="A41" s="11" t="s">
        <v>88</v>
      </c>
      <c r="B41" s="34">
        <v>0</v>
      </c>
      <c r="C41" s="34">
        <v>0</v>
      </c>
      <c r="D41" s="34">
        <f t="shared" si="0"/>
        <v>0</v>
      </c>
      <c r="E41" s="34">
        <v>0</v>
      </c>
      <c r="F41" s="34">
        <v>0</v>
      </c>
      <c r="G41" s="34">
        <f t="shared" si="1"/>
        <v>0</v>
      </c>
      <c r="H41" s="6">
        <v>4900</v>
      </c>
    </row>
    <row r="42" spans="1:8" x14ac:dyDescent="0.2">
      <c r="A42" s="9" t="s">
        <v>119</v>
      </c>
      <c r="B42" s="39">
        <f>SUM(B43:B51)</f>
        <v>190500</v>
      </c>
      <c r="C42" s="39">
        <f>SUM(C43:C51)</f>
        <v>178636.03</v>
      </c>
      <c r="D42" s="39">
        <f t="shared" si="0"/>
        <v>369136.03</v>
      </c>
      <c r="E42" s="39">
        <f>SUM(E43:E51)</f>
        <v>199592.03</v>
      </c>
      <c r="F42" s="39">
        <f>SUM(F43:F51)</f>
        <v>199592.03</v>
      </c>
      <c r="G42" s="39">
        <f t="shared" si="1"/>
        <v>169544.00000000003</v>
      </c>
      <c r="H42" s="10">
        <v>0</v>
      </c>
    </row>
    <row r="43" spans="1:8" x14ac:dyDescent="0.2">
      <c r="A43" s="3" t="s">
        <v>89</v>
      </c>
      <c r="B43" s="34">
        <v>115500</v>
      </c>
      <c r="C43" s="34">
        <v>132336</v>
      </c>
      <c r="D43" s="34">
        <f t="shared" si="0"/>
        <v>247836</v>
      </c>
      <c r="E43" s="34">
        <v>91292</v>
      </c>
      <c r="F43" s="34">
        <v>91292</v>
      </c>
      <c r="G43" s="34">
        <f t="shared" si="1"/>
        <v>156544</v>
      </c>
      <c r="H43" s="6">
        <v>5100</v>
      </c>
    </row>
    <row r="44" spans="1:8" x14ac:dyDescent="0.2">
      <c r="A44" s="11" t="s">
        <v>90</v>
      </c>
      <c r="B44" s="34">
        <v>25000</v>
      </c>
      <c r="C44" s="34">
        <v>8189.03</v>
      </c>
      <c r="D44" s="34">
        <f t="shared" si="0"/>
        <v>33189.03</v>
      </c>
      <c r="E44" s="34">
        <v>33189.03</v>
      </c>
      <c r="F44" s="34">
        <v>33189.03</v>
      </c>
      <c r="G44" s="34">
        <f t="shared" si="1"/>
        <v>0</v>
      </c>
      <c r="H44" s="6">
        <v>5200</v>
      </c>
    </row>
    <row r="45" spans="1:8" x14ac:dyDescent="0.2">
      <c r="A45" s="11" t="s">
        <v>91</v>
      </c>
      <c r="B45" s="34">
        <v>0</v>
      </c>
      <c r="C45" s="34">
        <v>0</v>
      </c>
      <c r="D45" s="34">
        <f t="shared" si="0"/>
        <v>0</v>
      </c>
      <c r="E45" s="34">
        <v>0</v>
      </c>
      <c r="F45" s="34">
        <v>0</v>
      </c>
      <c r="G45" s="34">
        <f t="shared" si="1"/>
        <v>0</v>
      </c>
      <c r="H45" s="6">
        <v>5300</v>
      </c>
    </row>
    <row r="46" spans="1:8" x14ac:dyDescent="0.2">
      <c r="A46" s="11" t="s">
        <v>92</v>
      </c>
      <c r="B46" s="34">
        <v>0</v>
      </c>
      <c r="C46" s="34">
        <v>0</v>
      </c>
      <c r="D46" s="34">
        <f t="shared" si="0"/>
        <v>0</v>
      </c>
      <c r="E46" s="34">
        <v>0</v>
      </c>
      <c r="F46" s="34">
        <v>0</v>
      </c>
      <c r="G46" s="34">
        <f t="shared" si="1"/>
        <v>0</v>
      </c>
      <c r="H46" s="6">
        <v>5400</v>
      </c>
    </row>
    <row r="47" spans="1:8" x14ac:dyDescent="0.2">
      <c r="A47" s="11" t="s">
        <v>93</v>
      </c>
      <c r="B47" s="34">
        <v>0</v>
      </c>
      <c r="C47" s="34">
        <v>0</v>
      </c>
      <c r="D47" s="34">
        <f t="shared" si="0"/>
        <v>0</v>
      </c>
      <c r="E47" s="34">
        <v>0</v>
      </c>
      <c r="F47" s="34">
        <v>0</v>
      </c>
      <c r="G47" s="34">
        <f t="shared" si="1"/>
        <v>0</v>
      </c>
      <c r="H47" s="6">
        <v>5500</v>
      </c>
    </row>
    <row r="48" spans="1:8" x14ac:dyDescent="0.2">
      <c r="A48" s="11" t="s">
        <v>94</v>
      </c>
      <c r="B48" s="34">
        <v>50000</v>
      </c>
      <c r="C48" s="34">
        <v>38111</v>
      </c>
      <c r="D48" s="34">
        <f t="shared" si="0"/>
        <v>88111</v>
      </c>
      <c r="E48" s="34">
        <v>75111</v>
      </c>
      <c r="F48" s="34">
        <v>75111</v>
      </c>
      <c r="G48" s="34">
        <f t="shared" si="1"/>
        <v>13000</v>
      </c>
      <c r="H48" s="6">
        <v>5600</v>
      </c>
    </row>
    <row r="49" spans="1:8" x14ac:dyDescent="0.2">
      <c r="A49" s="11" t="s">
        <v>95</v>
      </c>
      <c r="B49" s="34">
        <v>0</v>
      </c>
      <c r="C49" s="34">
        <v>0</v>
      </c>
      <c r="D49" s="34">
        <f t="shared" si="0"/>
        <v>0</v>
      </c>
      <c r="E49" s="34">
        <v>0</v>
      </c>
      <c r="F49" s="34">
        <v>0</v>
      </c>
      <c r="G49" s="34">
        <f t="shared" si="1"/>
        <v>0</v>
      </c>
      <c r="H49" s="6">
        <v>5700</v>
      </c>
    </row>
    <row r="50" spans="1:8" x14ac:dyDescent="0.2">
      <c r="A50" s="11" t="s">
        <v>96</v>
      </c>
      <c r="B50" s="34">
        <v>0</v>
      </c>
      <c r="C50" s="34">
        <v>0</v>
      </c>
      <c r="D50" s="34">
        <f t="shared" si="0"/>
        <v>0</v>
      </c>
      <c r="E50" s="34">
        <v>0</v>
      </c>
      <c r="F50" s="34">
        <v>0</v>
      </c>
      <c r="G50" s="34">
        <f t="shared" si="1"/>
        <v>0</v>
      </c>
      <c r="H50" s="6">
        <v>5800</v>
      </c>
    </row>
    <row r="51" spans="1:8" x14ac:dyDescent="0.2">
      <c r="A51" s="11" t="s">
        <v>97</v>
      </c>
      <c r="B51" s="34">
        <v>0</v>
      </c>
      <c r="C51" s="34">
        <v>0</v>
      </c>
      <c r="D51" s="34">
        <f t="shared" si="0"/>
        <v>0</v>
      </c>
      <c r="E51" s="34">
        <v>0</v>
      </c>
      <c r="F51" s="34">
        <v>0</v>
      </c>
      <c r="G51" s="34">
        <f t="shared" si="1"/>
        <v>0</v>
      </c>
      <c r="H51" s="6">
        <v>5900</v>
      </c>
    </row>
    <row r="52" spans="1:8" x14ac:dyDescent="0.2">
      <c r="A52" s="9" t="s">
        <v>59</v>
      </c>
      <c r="B52" s="39">
        <f>SUM(B53:B55)</f>
        <v>0</v>
      </c>
      <c r="C52" s="39">
        <f>SUM(C53:C55)</f>
        <v>59300475.400000006</v>
      </c>
      <c r="D52" s="39">
        <f t="shared" si="0"/>
        <v>59300475.400000006</v>
      </c>
      <c r="E52" s="39">
        <f>SUM(E53:E55)</f>
        <v>15130754.490000002</v>
      </c>
      <c r="F52" s="39">
        <f>SUM(F53:F55)</f>
        <v>15130754.490000002</v>
      </c>
      <c r="G52" s="39">
        <f t="shared" si="1"/>
        <v>44169720.910000004</v>
      </c>
      <c r="H52" s="10">
        <v>0</v>
      </c>
    </row>
    <row r="53" spans="1:8" x14ac:dyDescent="0.2">
      <c r="A53" s="11" t="s">
        <v>98</v>
      </c>
      <c r="B53" s="34">
        <v>0</v>
      </c>
      <c r="C53" s="34">
        <v>31577833.390000001</v>
      </c>
      <c r="D53" s="34">
        <f t="shared" si="0"/>
        <v>31577833.390000001</v>
      </c>
      <c r="E53" s="34">
        <v>10405522.460000001</v>
      </c>
      <c r="F53" s="34">
        <v>10405522.460000001</v>
      </c>
      <c r="G53" s="34">
        <f t="shared" si="1"/>
        <v>21172310.93</v>
      </c>
      <c r="H53" s="6">
        <v>6100</v>
      </c>
    </row>
    <row r="54" spans="1:8" x14ac:dyDescent="0.2">
      <c r="A54" s="11" t="s">
        <v>99</v>
      </c>
      <c r="B54" s="34">
        <v>0</v>
      </c>
      <c r="C54" s="34">
        <v>27722642.010000002</v>
      </c>
      <c r="D54" s="34">
        <f t="shared" si="0"/>
        <v>27722642.010000002</v>
      </c>
      <c r="E54" s="34">
        <v>4725232.03</v>
      </c>
      <c r="F54" s="34">
        <v>4725232.03</v>
      </c>
      <c r="G54" s="34">
        <f t="shared" si="1"/>
        <v>22997409.98</v>
      </c>
      <c r="H54" s="6">
        <v>6200</v>
      </c>
    </row>
    <row r="55" spans="1:8" x14ac:dyDescent="0.2">
      <c r="A55" s="11" t="s">
        <v>100</v>
      </c>
      <c r="B55" s="34">
        <v>0</v>
      </c>
      <c r="C55" s="34">
        <v>0</v>
      </c>
      <c r="D55" s="34">
        <f t="shared" si="0"/>
        <v>0</v>
      </c>
      <c r="E55" s="34">
        <v>0</v>
      </c>
      <c r="F55" s="34">
        <v>0</v>
      </c>
      <c r="G55" s="34">
        <f t="shared" si="1"/>
        <v>0</v>
      </c>
      <c r="H55" s="6">
        <v>6300</v>
      </c>
    </row>
    <row r="56" spans="1:8" x14ac:dyDescent="0.2">
      <c r="A56" s="9" t="s">
        <v>120</v>
      </c>
      <c r="B56" s="39">
        <f>SUM(B57:B63)</f>
        <v>73708801</v>
      </c>
      <c r="C56" s="39">
        <f>SUM(C57:C63)</f>
        <v>-71931568.700000003</v>
      </c>
      <c r="D56" s="39">
        <f t="shared" si="0"/>
        <v>1777232.299999997</v>
      </c>
      <c r="E56" s="39">
        <f>SUM(E57:E63)</f>
        <v>0</v>
      </c>
      <c r="F56" s="39">
        <f>SUM(F57:F63)</f>
        <v>0</v>
      </c>
      <c r="G56" s="39">
        <f t="shared" si="1"/>
        <v>1777232.299999997</v>
      </c>
      <c r="H56" s="10">
        <v>0</v>
      </c>
    </row>
    <row r="57" spans="1:8" x14ac:dyDescent="0.2">
      <c r="A57" s="11" t="s">
        <v>127</v>
      </c>
      <c r="B57" s="34">
        <v>0</v>
      </c>
      <c r="C57" s="34">
        <v>0</v>
      </c>
      <c r="D57" s="34">
        <f t="shared" si="0"/>
        <v>0</v>
      </c>
      <c r="E57" s="34">
        <v>0</v>
      </c>
      <c r="F57" s="34">
        <v>0</v>
      </c>
      <c r="G57" s="34">
        <f t="shared" si="1"/>
        <v>0</v>
      </c>
      <c r="H57" s="6">
        <v>7100</v>
      </c>
    </row>
    <row r="58" spans="1:8" x14ac:dyDescent="0.2">
      <c r="A58" s="11" t="s">
        <v>101</v>
      </c>
      <c r="B58" s="34">
        <v>0</v>
      </c>
      <c r="C58" s="34">
        <v>0</v>
      </c>
      <c r="D58" s="34">
        <f t="shared" si="0"/>
        <v>0</v>
      </c>
      <c r="E58" s="34">
        <v>0</v>
      </c>
      <c r="F58" s="34">
        <v>0</v>
      </c>
      <c r="G58" s="34">
        <f t="shared" si="1"/>
        <v>0</v>
      </c>
      <c r="H58" s="6">
        <v>7200</v>
      </c>
    </row>
    <row r="59" spans="1:8" x14ac:dyDescent="0.2">
      <c r="A59" s="11" t="s">
        <v>102</v>
      </c>
      <c r="B59" s="34">
        <v>0</v>
      </c>
      <c r="C59" s="34">
        <v>0</v>
      </c>
      <c r="D59" s="34">
        <f t="shared" si="0"/>
        <v>0</v>
      </c>
      <c r="E59" s="34">
        <v>0</v>
      </c>
      <c r="F59" s="34">
        <v>0</v>
      </c>
      <c r="G59" s="34">
        <f t="shared" si="1"/>
        <v>0</v>
      </c>
      <c r="H59" s="6">
        <v>7300</v>
      </c>
    </row>
    <row r="60" spans="1:8" x14ac:dyDescent="0.2">
      <c r="A60" s="11" t="s">
        <v>103</v>
      </c>
      <c r="B60" s="34">
        <v>0</v>
      </c>
      <c r="C60" s="34">
        <v>0</v>
      </c>
      <c r="D60" s="34">
        <f t="shared" si="0"/>
        <v>0</v>
      </c>
      <c r="E60" s="34">
        <v>0</v>
      </c>
      <c r="F60" s="34">
        <v>0</v>
      </c>
      <c r="G60" s="34">
        <f t="shared" si="1"/>
        <v>0</v>
      </c>
      <c r="H60" s="6">
        <v>7400</v>
      </c>
    </row>
    <row r="61" spans="1:8" x14ac:dyDescent="0.2">
      <c r="A61" s="11" t="s">
        <v>104</v>
      </c>
      <c r="B61" s="34">
        <v>0</v>
      </c>
      <c r="C61" s="34">
        <v>0</v>
      </c>
      <c r="D61" s="34">
        <f t="shared" si="0"/>
        <v>0</v>
      </c>
      <c r="E61" s="34">
        <v>0</v>
      </c>
      <c r="F61" s="34">
        <v>0</v>
      </c>
      <c r="G61" s="34">
        <f t="shared" si="1"/>
        <v>0</v>
      </c>
      <c r="H61" s="6">
        <v>7500</v>
      </c>
    </row>
    <row r="62" spans="1:8" x14ac:dyDescent="0.2">
      <c r="A62" s="11" t="s">
        <v>105</v>
      </c>
      <c r="B62" s="34">
        <v>0</v>
      </c>
      <c r="C62" s="34">
        <v>0</v>
      </c>
      <c r="D62" s="34">
        <f t="shared" si="0"/>
        <v>0</v>
      </c>
      <c r="E62" s="34">
        <v>0</v>
      </c>
      <c r="F62" s="34">
        <v>0</v>
      </c>
      <c r="G62" s="34">
        <f t="shared" si="1"/>
        <v>0</v>
      </c>
      <c r="H62" s="6">
        <v>7600</v>
      </c>
    </row>
    <row r="63" spans="1:8" x14ac:dyDescent="0.2">
      <c r="A63" s="11" t="s">
        <v>106</v>
      </c>
      <c r="B63" s="34">
        <v>73708801</v>
      </c>
      <c r="C63" s="34">
        <v>-71931568.700000003</v>
      </c>
      <c r="D63" s="34">
        <f t="shared" si="0"/>
        <v>1777232.299999997</v>
      </c>
      <c r="E63" s="34">
        <v>0</v>
      </c>
      <c r="F63" s="34">
        <v>0</v>
      </c>
      <c r="G63" s="34">
        <f t="shared" si="1"/>
        <v>1777232.299999997</v>
      </c>
      <c r="H63" s="6">
        <v>7900</v>
      </c>
    </row>
    <row r="64" spans="1:8" x14ac:dyDescent="0.2">
      <c r="A64" s="9" t="s">
        <v>121</v>
      </c>
      <c r="B64" s="39">
        <f>SUM(B65:B67)</f>
        <v>0</v>
      </c>
      <c r="C64" s="39">
        <f>SUM(C65:C67)</f>
        <v>0</v>
      </c>
      <c r="D64" s="39">
        <f t="shared" si="0"/>
        <v>0</v>
      </c>
      <c r="E64" s="39">
        <f>SUM(E65:E67)</f>
        <v>0</v>
      </c>
      <c r="F64" s="39">
        <f>SUM(F65:F67)</f>
        <v>0</v>
      </c>
      <c r="G64" s="39">
        <f t="shared" si="1"/>
        <v>0</v>
      </c>
      <c r="H64" s="10">
        <v>0</v>
      </c>
    </row>
    <row r="65" spans="1:8" x14ac:dyDescent="0.2">
      <c r="A65" s="11" t="s">
        <v>36</v>
      </c>
      <c r="B65" s="34">
        <v>0</v>
      </c>
      <c r="C65" s="34">
        <v>0</v>
      </c>
      <c r="D65" s="34">
        <f t="shared" si="0"/>
        <v>0</v>
      </c>
      <c r="E65" s="34">
        <v>0</v>
      </c>
      <c r="F65" s="34">
        <v>0</v>
      </c>
      <c r="G65" s="34">
        <f t="shared" si="1"/>
        <v>0</v>
      </c>
      <c r="H65" s="6">
        <v>8100</v>
      </c>
    </row>
    <row r="66" spans="1:8" x14ac:dyDescent="0.2">
      <c r="A66" s="11" t="s">
        <v>37</v>
      </c>
      <c r="B66" s="34">
        <v>0</v>
      </c>
      <c r="C66" s="34">
        <v>0</v>
      </c>
      <c r="D66" s="34">
        <f t="shared" si="0"/>
        <v>0</v>
      </c>
      <c r="E66" s="34">
        <v>0</v>
      </c>
      <c r="F66" s="34">
        <v>0</v>
      </c>
      <c r="G66" s="34">
        <f t="shared" si="1"/>
        <v>0</v>
      </c>
      <c r="H66" s="6">
        <v>8300</v>
      </c>
    </row>
    <row r="67" spans="1:8" x14ac:dyDescent="0.2">
      <c r="A67" s="11" t="s">
        <v>38</v>
      </c>
      <c r="B67" s="34">
        <v>0</v>
      </c>
      <c r="C67" s="34">
        <v>0</v>
      </c>
      <c r="D67" s="34">
        <f t="shared" si="0"/>
        <v>0</v>
      </c>
      <c r="E67" s="34">
        <v>0</v>
      </c>
      <c r="F67" s="34">
        <v>0</v>
      </c>
      <c r="G67" s="34">
        <f t="shared" si="1"/>
        <v>0</v>
      </c>
      <c r="H67" s="6">
        <v>8500</v>
      </c>
    </row>
    <row r="68" spans="1:8" x14ac:dyDescent="0.2">
      <c r="A68" s="9" t="s">
        <v>60</v>
      </c>
      <c r="B68" s="39">
        <f>SUM(B69:B75)</f>
        <v>4168200</v>
      </c>
      <c r="C68" s="39">
        <f>SUM(C69:C75)</f>
        <v>0</v>
      </c>
      <c r="D68" s="39">
        <f t="shared" si="0"/>
        <v>4168200</v>
      </c>
      <c r="E68" s="39">
        <f>SUM(E69:E75)</f>
        <v>4149660</v>
      </c>
      <c r="F68" s="39">
        <f>SUM(F69:F75)</f>
        <v>4149660</v>
      </c>
      <c r="G68" s="39">
        <f t="shared" si="1"/>
        <v>18540</v>
      </c>
      <c r="H68" s="10">
        <v>0</v>
      </c>
    </row>
    <row r="69" spans="1:8" x14ac:dyDescent="0.2">
      <c r="A69" s="11" t="s">
        <v>107</v>
      </c>
      <c r="B69" s="34">
        <v>4000000</v>
      </c>
      <c r="C69" s="34">
        <v>0</v>
      </c>
      <c r="D69" s="34">
        <f t="shared" ref="D69:D75" si="2">B69+C69</f>
        <v>4000000</v>
      </c>
      <c r="E69" s="34">
        <v>4000000</v>
      </c>
      <c r="F69" s="34">
        <v>4000000</v>
      </c>
      <c r="G69" s="34">
        <f t="shared" ref="G69:G75" si="3">D69-E69</f>
        <v>0</v>
      </c>
      <c r="H69" s="6">
        <v>9100</v>
      </c>
    </row>
    <row r="70" spans="1:8" x14ac:dyDescent="0.2">
      <c r="A70" s="11" t="s">
        <v>108</v>
      </c>
      <c r="B70" s="34">
        <v>168200</v>
      </c>
      <c r="C70" s="34">
        <v>0</v>
      </c>
      <c r="D70" s="34">
        <f t="shared" si="2"/>
        <v>168200</v>
      </c>
      <c r="E70" s="34">
        <v>149660</v>
      </c>
      <c r="F70" s="34">
        <v>149660</v>
      </c>
      <c r="G70" s="34">
        <f t="shared" si="3"/>
        <v>18540</v>
      </c>
      <c r="H70" s="6">
        <v>9200</v>
      </c>
    </row>
    <row r="71" spans="1:8" x14ac:dyDescent="0.2">
      <c r="A71" s="11" t="s">
        <v>109</v>
      </c>
      <c r="B71" s="34">
        <v>0</v>
      </c>
      <c r="C71" s="34">
        <v>0</v>
      </c>
      <c r="D71" s="34">
        <f t="shared" si="2"/>
        <v>0</v>
      </c>
      <c r="E71" s="34">
        <v>0</v>
      </c>
      <c r="F71" s="34">
        <v>0</v>
      </c>
      <c r="G71" s="34">
        <f t="shared" si="3"/>
        <v>0</v>
      </c>
      <c r="H71" s="6">
        <v>9300</v>
      </c>
    </row>
    <row r="72" spans="1:8" x14ac:dyDescent="0.2">
      <c r="A72" s="11" t="s">
        <v>110</v>
      </c>
      <c r="B72" s="34">
        <v>0</v>
      </c>
      <c r="C72" s="34">
        <v>0</v>
      </c>
      <c r="D72" s="34">
        <f t="shared" si="2"/>
        <v>0</v>
      </c>
      <c r="E72" s="34">
        <v>0</v>
      </c>
      <c r="F72" s="34">
        <v>0</v>
      </c>
      <c r="G72" s="34">
        <f t="shared" si="3"/>
        <v>0</v>
      </c>
      <c r="H72" s="6">
        <v>9400</v>
      </c>
    </row>
    <row r="73" spans="1:8" x14ac:dyDescent="0.2">
      <c r="A73" s="11" t="s">
        <v>111</v>
      </c>
      <c r="B73" s="34">
        <v>0</v>
      </c>
      <c r="C73" s="34">
        <v>0</v>
      </c>
      <c r="D73" s="34">
        <f t="shared" si="2"/>
        <v>0</v>
      </c>
      <c r="E73" s="34">
        <v>0</v>
      </c>
      <c r="F73" s="34">
        <v>0</v>
      </c>
      <c r="G73" s="34">
        <f t="shared" si="3"/>
        <v>0</v>
      </c>
      <c r="H73" s="6">
        <v>9500</v>
      </c>
    </row>
    <row r="74" spans="1:8" x14ac:dyDescent="0.2">
      <c r="A74" s="11" t="s">
        <v>112</v>
      </c>
      <c r="B74" s="34">
        <v>0</v>
      </c>
      <c r="C74" s="34">
        <v>0</v>
      </c>
      <c r="D74" s="34">
        <f t="shared" si="2"/>
        <v>0</v>
      </c>
      <c r="E74" s="34">
        <v>0</v>
      </c>
      <c r="F74" s="34">
        <v>0</v>
      </c>
      <c r="G74" s="34">
        <f t="shared" si="3"/>
        <v>0</v>
      </c>
      <c r="H74" s="6">
        <v>9600</v>
      </c>
    </row>
    <row r="75" spans="1:8" x14ac:dyDescent="0.2">
      <c r="A75" s="12" t="s">
        <v>113</v>
      </c>
      <c r="B75" s="36">
        <v>0</v>
      </c>
      <c r="C75" s="36">
        <v>0</v>
      </c>
      <c r="D75" s="36">
        <f t="shared" si="2"/>
        <v>0</v>
      </c>
      <c r="E75" s="36">
        <v>0</v>
      </c>
      <c r="F75" s="36">
        <v>0</v>
      </c>
      <c r="G75" s="36">
        <f t="shared" si="3"/>
        <v>0</v>
      </c>
      <c r="H75" s="6">
        <v>9900</v>
      </c>
    </row>
    <row r="76" spans="1:8" x14ac:dyDescent="0.2">
      <c r="A76" s="7" t="s">
        <v>122</v>
      </c>
      <c r="B76" s="37">
        <f t="shared" ref="B76:G76" si="4">SUM(B4+B12+B22+B32+B42+B52+B56+B64+B68)</f>
        <v>161547174</v>
      </c>
      <c r="C76" s="37">
        <f t="shared" si="4"/>
        <v>5701890.450000003</v>
      </c>
      <c r="D76" s="37">
        <f t="shared" si="4"/>
        <v>167249064.44999999</v>
      </c>
      <c r="E76" s="37">
        <f t="shared" si="4"/>
        <v>85488683.099999994</v>
      </c>
      <c r="F76" s="37">
        <f t="shared" si="4"/>
        <v>84965683.099999994</v>
      </c>
      <c r="G76" s="37">
        <f t="shared" si="4"/>
        <v>81760381.350000009</v>
      </c>
    </row>
    <row r="78" spans="1:8" x14ac:dyDescent="0.2">
      <c r="A78" s="1" t="s">
        <v>115</v>
      </c>
    </row>
  </sheetData>
  <sheetProtection formatCells="0" formatColumns="0" formatRows="0" autoFilter="0"/>
  <mergeCells count="3">
    <mergeCell ref="A1:G1"/>
    <mergeCell ref="G2:G3"/>
    <mergeCell ref="B2:F2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43"/>
  <sheetViews>
    <sheetView showGridLines="0" tabSelected="1" workbookViewId="0">
      <selection activeCell="E35" sqref="E35"/>
    </sheetView>
  </sheetViews>
  <sheetFormatPr baseColWidth="10" defaultColWidth="12" defaultRowHeight="11.25" x14ac:dyDescent="0.2"/>
  <cols>
    <col min="1" max="1" width="79" style="1" customWidth="1"/>
    <col min="2" max="7" width="18.33203125" style="1" customWidth="1"/>
    <col min="8" max="16384" width="12" style="1"/>
  </cols>
  <sheetData>
    <row r="1" spans="1:7" ht="57" customHeight="1" x14ac:dyDescent="0.2">
      <c r="A1" s="31" t="s">
        <v>161</v>
      </c>
      <c r="B1" s="32"/>
      <c r="C1" s="32"/>
      <c r="D1" s="32"/>
      <c r="E1" s="32"/>
      <c r="F1" s="32"/>
      <c r="G1" s="33"/>
    </row>
    <row r="2" spans="1:7" x14ac:dyDescent="0.2">
      <c r="A2" s="19"/>
      <c r="B2" s="31" t="s">
        <v>56</v>
      </c>
      <c r="C2" s="32"/>
      <c r="D2" s="32"/>
      <c r="E2" s="32"/>
      <c r="F2" s="33"/>
      <c r="G2" s="26" t="s">
        <v>55</v>
      </c>
    </row>
    <row r="3" spans="1:7" ht="24.95" customHeight="1" x14ac:dyDescent="0.2">
      <c r="A3" s="18" t="s">
        <v>50</v>
      </c>
      <c r="B3" s="2" t="s">
        <v>51</v>
      </c>
      <c r="C3" s="2" t="s">
        <v>114</v>
      </c>
      <c r="D3" s="2" t="s">
        <v>52</v>
      </c>
      <c r="E3" s="2" t="s">
        <v>53</v>
      </c>
      <c r="F3" s="2" t="s">
        <v>54</v>
      </c>
      <c r="G3" s="27"/>
    </row>
    <row r="4" spans="1:7" x14ac:dyDescent="0.2">
      <c r="A4" s="20"/>
      <c r="B4" s="21"/>
      <c r="C4" s="21"/>
      <c r="D4" s="21"/>
      <c r="E4" s="21"/>
      <c r="F4" s="21"/>
      <c r="G4" s="21"/>
    </row>
    <row r="5" spans="1:7" x14ac:dyDescent="0.2">
      <c r="A5" s="5" t="s">
        <v>15</v>
      </c>
      <c r="B5" s="39">
        <f t="shared" ref="B5:G5" si="0">SUM(B6:B13)</f>
        <v>53135880.999999993</v>
      </c>
      <c r="C5" s="39">
        <f t="shared" si="0"/>
        <v>10415116.84</v>
      </c>
      <c r="D5" s="39">
        <f t="shared" si="0"/>
        <v>63550997.839999996</v>
      </c>
      <c r="E5" s="39">
        <f t="shared" si="0"/>
        <v>43101075.700000003</v>
      </c>
      <c r="F5" s="39">
        <f t="shared" si="0"/>
        <v>42858075.700000003</v>
      </c>
      <c r="G5" s="39">
        <f t="shared" si="0"/>
        <v>20449922.139999997</v>
      </c>
    </row>
    <row r="6" spans="1:7" x14ac:dyDescent="0.2">
      <c r="A6" s="17" t="s">
        <v>40</v>
      </c>
      <c r="B6" s="34">
        <v>0</v>
      </c>
      <c r="C6" s="34">
        <v>0</v>
      </c>
      <c r="D6" s="34">
        <f>B6+C6</f>
        <v>0</v>
      </c>
      <c r="E6" s="34">
        <v>0</v>
      </c>
      <c r="F6" s="34">
        <v>0</v>
      </c>
      <c r="G6" s="34">
        <f>D6-E6</f>
        <v>0</v>
      </c>
    </row>
    <row r="7" spans="1:7" x14ac:dyDescent="0.2">
      <c r="A7" s="17" t="s">
        <v>16</v>
      </c>
      <c r="B7" s="34">
        <v>666742.96</v>
      </c>
      <c r="C7" s="34">
        <v>282270</v>
      </c>
      <c r="D7" s="34">
        <f t="shared" ref="D7:D13" si="1">B7+C7</f>
        <v>949012.96</v>
      </c>
      <c r="E7" s="34">
        <v>433344.74</v>
      </c>
      <c r="F7" s="34">
        <v>433344.74</v>
      </c>
      <c r="G7" s="34">
        <f t="shared" ref="G7:G13" si="2">D7-E7</f>
        <v>515668.22</v>
      </c>
    </row>
    <row r="8" spans="1:7" x14ac:dyDescent="0.2">
      <c r="A8" s="17" t="s">
        <v>116</v>
      </c>
      <c r="B8" s="34">
        <v>23475118.239999998</v>
      </c>
      <c r="C8" s="34">
        <v>11732743.5</v>
      </c>
      <c r="D8" s="34">
        <f t="shared" si="1"/>
        <v>35207861.739999995</v>
      </c>
      <c r="E8" s="34">
        <v>23158996.390000001</v>
      </c>
      <c r="F8" s="34">
        <v>23158996.390000001</v>
      </c>
      <c r="G8" s="34">
        <f t="shared" si="2"/>
        <v>12048865.349999994</v>
      </c>
    </row>
    <row r="9" spans="1:7" x14ac:dyDescent="0.2">
      <c r="A9" s="17" t="s">
        <v>3</v>
      </c>
      <c r="B9" s="34">
        <v>0</v>
      </c>
      <c r="C9" s="34">
        <v>0</v>
      </c>
      <c r="D9" s="34">
        <f t="shared" si="1"/>
        <v>0</v>
      </c>
      <c r="E9" s="34">
        <v>0</v>
      </c>
      <c r="F9" s="34">
        <v>0</v>
      </c>
      <c r="G9" s="34">
        <f t="shared" si="2"/>
        <v>0</v>
      </c>
    </row>
    <row r="10" spans="1:7" x14ac:dyDescent="0.2">
      <c r="A10" s="17" t="s">
        <v>22</v>
      </c>
      <c r="B10" s="34">
        <v>8731473.0899999999</v>
      </c>
      <c r="C10" s="34">
        <v>-483617.46</v>
      </c>
      <c r="D10" s="34">
        <f t="shared" si="1"/>
        <v>8247855.6299999999</v>
      </c>
      <c r="E10" s="34">
        <v>6926825.2599999998</v>
      </c>
      <c r="F10" s="34">
        <v>6926825.2599999998</v>
      </c>
      <c r="G10" s="34">
        <f t="shared" si="2"/>
        <v>1321030.3700000001</v>
      </c>
    </row>
    <row r="11" spans="1:7" x14ac:dyDescent="0.2">
      <c r="A11" s="17" t="s">
        <v>17</v>
      </c>
      <c r="B11" s="34">
        <v>0</v>
      </c>
      <c r="C11" s="34">
        <v>0</v>
      </c>
      <c r="D11" s="34">
        <f t="shared" si="1"/>
        <v>0</v>
      </c>
      <c r="E11" s="34">
        <v>0</v>
      </c>
      <c r="F11" s="34">
        <v>0</v>
      </c>
      <c r="G11" s="34">
        <f t="shared" si="2"/>
        <v>0</v>
      </c>
    </row>
    <row r="12" spans="1:7" x14ac:dyDescent="0.2">
      <c r="A12" s="17" t="s">
        <v>41</v>
      </c>
      <c r="B12" s="34">
        <v>17926533.449999999</v>
      </c>
      <c r="C12" s="34">
        <v>-1156537.2</v>
      </c>
      <c r="D12" s="34">
        <f t="shared" si="1"/>
        <v>16769996.25</v>
      </c>
      <c r="E12" s="34">
        <v>10921322.17</v>
      </c>
      <c r="F12" s="34">
        <v>10678322.17</v>
      </c>
      <c r="G12" s="34">
        <f t="shared" si="2"/>
        <v>5848674.0800000001</v>
      </c>
    </row>
    <row r="13" spans="1:7" x14ac:dyDescent="0.2">
      <c r="A13" s="17" t="s">
        <v>18</v>
      </c>
      <c r="B13" s="34">
        <v>2336013.2599999998</v>
      </c>
      <c r="C13" s="34">
        <v>40258</v>
      </c>
      <c r="D13" s="34">
        <f t="shared" si="1"/>
        <v>2376271.2599999998</v>
      </c>
      <c r="E13" s="34">
        <v>1660587.14</v>
      </c>
      <c r="F13" s="34">
        <v>1660587.14</v>
      </c>
      <c r="G13" s="34">
        <f t="shared" si="2"/>
        <v>715684.11999999988</v>
      </c>
    </row>
    <row r="14" spans="1:7" x14ac:dyDescent="0.2">
      <c r="A14" s="17"/>
      <c r="B14" s="34"/>
      <c r="C14" s="34"/>
      <c r="D14" s="34"/>
      <c r="E14" s="34"/>
      <c r="F14" s="34"/>
      <c r="G14" s="34"/>
    </row>
    <row r="15" spans="1:7" x14ac:dyDescent="0.2">
      <c r="A15" s="5" t="s">
        <v>19</v>
      </c>
      <c r="B15" s="39">
        <f t="shared" ref="B15:G15" si="3">SUM(B16:B22)</f>
        <v>102902666.23</v>
      </c>
      <c r="C15" s="39">
        <f t="shared" si="3"/>
        <v>-6311514.6499999994</v>
      </c>
      <c r="D15" s="39">
        <f t="shared" si="3"/>
        <v>96591151.580000013</v>
      </c>
      <c r="E15" s="39">
        <f t="shared" si="3"/>
        <v>37659586.859999999</v>
      </c>
      <c r="F15" s="39">
        <f t="shared" si="3"/>
        <v>37379586.859999999</v>
      </c>
      <c r="G15" s="39">
        <f t="shared" si="3"/>
        <v>58931564.720000006</v>
      </c>
    </row>
    <row r="16" spans="1:7" x14ac:dyDescent="0.2">
      <c r="A16" s="17" t="s">
        <v>42</v>
      </c>
      <c r="B16" s="34">
        <v>430000</v>
      </c>
      <c r="C16" s="34">
        <v>0</v>
      </c>
      <c r="D16" s="34">
        <f>B16+C16</f>
        <v>430000</v>
      </c>
      <c r="E16" s="34">
        <v>0</v>
      </c>
      <c r="F16" s="34">
        <v>0</v>
      </c>
      <c r="G16" s="34">
        <f t="shared" ref="G16:G22" si="4">D16-E16</f>
        <v>430000</v>
      </c>
    </row>
    <row r="17" spans="1:7" x14ac:dyDescent="0.2">
      <c r="A17" s="17" t="s">
        <v>27</v>
      </c>
      <c r="B17" s="34">
        <v>88081727.200000003</v>
      </c>
      <c r="C17" s="34">
        <v>-5514778.5800000001</v>
      </c>
      <c r="D17" s="34">
        <f t="shared" ref="D17:D22" si="5">B17+C17</f>
        <v>82566948.620000005</v>
      </c>
      <c r="E17" s="34">
        <v>27684457.440000001</v>
      </c>
      <c r="F17" s="34">
        <v>27404457.440000001</v>
      </c>
      <c r="G17" s="34">
        <f t="shared" si="4"/>
        <v>54882491.180000007</v>
      </c>
    </row>
    <row r="18" spans="1:7" x14ac:dyDescent="0.2">
      <c r="A18" s="17" t="s">
        <v>20</v>
      </c>
      <c r="B18" s="34">
        <v>0</v>
      </c>
      <c r="C18" s="34">
        <v>0</v>
      </c>
      <c r="D18" s="34">
        <f t="shared" si="5"/>
        <v>0</v>
      </c>
      <c r="E18" s="34">
        <v>0</v>
      </c>
      <c r="F18" s="34">
        <v>0</v>
      </c>
      <c r="G18" s="34">
        <f t="shared" si="4"/>
        <v>0</v>
      </c>
    </row>
    <row r="19" spans="1:7" x14ac:dyDescent="0.2">
      <c r="A19" s="17" t="s">
        <v>43</v>
      </c>
      <c r="B19" s="34">
        <v>3167068.8</v>
      </c>
      <c r="C19" s="34">
        <v>-14788.26</v>
      </c>
      <c r="D19" s="34">
        <f t="shared" si="5"/>
        <v>3152280.54</v>
      </c>
      <c r="E19" s="34">
        <v>2182359.13</v>
      </c>
      <c r="F19" s="34">
        <v>2182359.13</v>
      </c>
      <c r="G19" s="34">
        <f t="shared" si="4"/>
        <v>969921.41000000015</v>
      </c>
    </row>
    <row r="20" spans="1:7" x14ac:dyDescent="0.2">
      <c r="A20" s="17" t="s">
        <v>44</v>
      </c>
      <c r="B20" s="34">
        <v>3591121.58</v>
      </c>
      <c r="C20" s="34">
        <v>-111656.31</v>
      </c>
      <c r="D20" s="34">
        <f t="shared" si="5"/>
        <v>3479465.27</v>
      </c>
      <c r="E20" s="34">
        <v>2378691.8199999998</v>
      </c>
      <c r="F20" s="34">
        <v>2378691.8199999998</v>
      </c>
      <c r="G20" s="34">
        <f t="shared" si="4"/>
        <v>1100773.4500000002</v>
      </c>
    </row>
    <row r="21" spans="1:7" x14ac:dyDescent="0.2">
      <c r="A21" s="17" t="s">
        <v>45</v>
      </c>
      <c r="B21" s="34">
        <v>7326682.4000000004</v>
      </c>
      <c r="C21" s="34">
        <v>-650459.09</v>
      </c>
      <c r="D21" s="34">
        <f t="shared" si="5"/>
        <v>6676223.3100000005</v>
      </c>
      <c r="E21" s="34">
        <v>5211809.49</v>
      </c>
      <c r="F21" s="34">
        <v>5211809.49</v>
      </c>
      <c r="G21" s="34">
        <f t="shared" si="4"/>
        <v>1464413.8200000003</v>
      </c>
    </row>
    <row r="22" spans="1:7" x14ac:dyDescent="0.2">
      <c r="A22" s="17" t="s">
        <v>4</v>
      </c>
      <c r="B22" s="34">
        <v>306066.25</v>
      </c>
      <c r="C22" s="34">
        <v>-19832.41</v>
      </c>
      <c r="D22" s="34">
        <f t="shared" si="5"/>
        <v>286233.84000000003</v>
      </c>
      <c r="E22" s="34">
        <v>202268.98</v>
      </c>
      <c r="F22" s="34">
        <v>202268.98</v>
      </c>
      <c r="G22" s="34">
        <f t="shared" si="4"/>
        <v>83964.860000000015</v>
      </c>
    </row>
    <row r="23" spans="1:7" x14ac:dyDescent="0.2">
      <c r="A23" s="17"/>
      <c r="B23" s="34"/>
      <c r="C23" s="34"/>
      <c r="D23" s="34"/>
      <c r="E23" s="34"/>
      <c r="F23" s="34"/>
      <c r="G23" s="34"/>
    </row>
    <row r="24" spans="1:7" x14ac:dyDescent="0.2">
      <c r="A24" s="5" t="s">
        <v>46</v>
      </c>
      <c r="B24" s="39">
        <f t="shared" ref="B24:G24" si="6">SUM(B25:B33)</f>
        <v>5508626.7699999996</v>
      </c>
      <c r="C24" s="39">
        <f t="shared" si="6"/>
        <v>1598288.26</v>
      </c>
      <c r="D24" s="39">
        <f t="shared" si="6"/>
        <v>7106915.0300000003</v>
      </c>
      <c r="E24" s="39">
        <f t="shared" si="6"/>
        <v>4728020.54</v>
      </c>
      <c r="F24" s="39">
        <f t="shared" si="6"/>
        <v>4728020.54</v>
      </c>
      <c r="G24" s="39">
        <f t="shared" si="6"/>
        <v>2378894.4900000002</v>
      </c>
    </row>
    <row r="25" spans="1:7" x14ac:dyDescent="0.2">
      <c r="A25" s="17" t="s">
        <v>28</v>
      </c>
      <c r="B25" s="34">
        <v>1352906.01</v>
      </c>
      <c r="C25" s="34">
        <v>267635.52</v>
      </c>
      <c r="D25" s="34">
        <f>B25+C25</f>
        <v>1620541.53</v>
      </c>
      <c r="E25" s="34">
        <v>912585.98</v>
      </c>
      <c r="F25" s="34">
        <v>912585.98</v>
      </c>
      <c r="G25" s="34">
        <f t="shared" ref="G25:G33" si="7">D25-E25</f>
        <v>707955.55</v>
      </c>
    </row>
    <row r="26" spans="1:7" x14ac:dyDescent="0.2">
      <c r="A26" s="17" t="s">
        <v>23</v>
      </c>
      <c r="B26" s="34">
        <v>4155720.76</v>
      </c>
      <c r="C26" s="34">
        <v>1330652.74</v>
      </c>
      <c r="D26" s="34">
        <f t="shared" ref="D26:D33" si="8">B26+C26</f>
        <v>5486373.5</v>
      </c>
      <c r="E26" s="34">
        <v>3815434.56</v>
      </c>
      <c r="F26" s="34">
        <v>3815434.56</v>
      </c>
      <c r="G26" s="34">
        <f t="shared" si="7"/>
        <v>1670938.94</v>
      </c>
    </row>
    <row r="27" spans="1:7" x14ac:dyDescent="0.2">
      <c r="A27" s="17" t="s">
        <v>29</v>
      </c>
      <c r="B27" s="34">
        <v>0</v>
      </c>
      <c r="C27" s="34">
        <v>0</v>
      </c>
      <c r="D27" s="34">
        <f t="shared" si="8"/>
        <v>0</v>
      </c>
      <c r="E27" s="34">
        <v>0</v>
      </c>
      <c r="F27" s="34">
        <v>0</v>
      </c>
      <c r="G27" s="34">
        <f t="shared" si="7"/>
        <v>0</v>
      </c>
    </row>
    <row r="28" spans="1:7" x14ac:dyDescent="0.2">
      <c r="A28" s="17" t="s">
        <v>47</v>
      </c>
      <c r="B28" s="34">
        <v>0</v>
      </c>
      <c r="C28" s="34">
        <v>0</v>
      </c>
      <c r="D28" s="34">
        <f t="shared" si="8"/>
        <v>0</v>
      </c>
      <c r="E28" s="34">
        <v>0</v>
      </c>
      <c r="F28" s="34">
        <v>0</v>
      </c>
      <c r="G28" s="34">
        <f t="shared" si="7"/>
        <v>0</v>
      </c>
    </row>
    <row r="29" spans="1:7" x14ac:dyDescent="0.2">
      <c r="A29" s="17" t="s">
        <v>21</v>
      </c>
      <c r="B29" s="34">
        <v>0</v>
      </c>
      <c r="C29" s="34">
        <v>0</v>
      </c>
      <c r="D29" s="34">
        <f t="shared" si="8"/>
        <v>0</v>
      </c>
      <c r="E29" s="34">
        <v>0</v>
      </c>
      <c r="F29" s="34">
        <v>0</v>
      </c>
      <c r="G29" s="34">
        <f t="shared" si="7"/>
        <v>0</v>
      </c>
    </row>
    <row r="30" spans="1:7" x14ac:dyDescent="0.2">
      <c r="A30" s="17" t="s">
        <v>5</v>
      </c>
      <c r="B30" s="34">
        <v>0</v>
      </c>
      <c r="C30" s="34">
        <v>0</v>
      </c>
      <c r="D30" s="34">
        <f t="shared" si="8"/>
        <v>0</v>
      </c>
      <c r="E30" s="34">
        <v>0</v>
      </c>
      <c r="F30" s="34">
        <v>0</v>
      </c>
      <c r="G30" s="34">
        <f t="shared" si="7"/>
        <v>0</v>
      </c>
    </row>
    <row r="31" spans="1:7" x14ac:dyDescent="0.2">
      <c r="A31" s="17" t="s">
        <v>6</v>
      </c>
      <c r="B31" s="34">
        <v>0</v>
      </c>
      <c r="C31" s="34">
        <v>0</v>
      </c>
      <c r="D31" s="34">
        <f t="shared" si="8"/>
        <v>0</v>
      </c>
      <c r="E31" s="34">
        <v>0</v>
      </c>
      <c r="F31" s="34">
        <v>0</v>
      </c>
      <c r="G31" s="34">
        <f t="shared" si="7"/>
        <v>0</v>
      </c>
    </row>
    <row r="32" spans="1:7" x14ac:dyDescent="0.2">
      <c r="A32" s="17" t="s">
        <v>48</v>
      </c>
      <c r="B32" s="34">
        <v>0</v>
      </c>
      <c r="C32" s="34">
        <v>0</v>
      </c>
      <c r="D32" s="34">
        <f t="shared" si="8"/>
        <v>0</v>
      </c>
      <c r="E32" s="34">
        <v>0</v>
      </c>
      <c r="F32" s="34">
        <v>0</v>
      </c>
      <c r="G32" s="34">
        <f t="shared" si="7"/>
        <v>0</v>
      </c>
    </row>
    <row r="33" spans="1:7" x14ac:dyDescent="0.2">
      <c r="A33" s="17" t="s">
        <v>30</v>
      </c>
      <c r="B33" s="34">
        <v>0</v>
      </c>
      <c r="C33" s="34">
        <v>0</v>
      </c>
      <c r="D33" s="34">
        <f t="shared" si="8"/>
        <v>0</v>
      </c>
      <c r="E33" s="34">
        <v>0</v>
      </c>
      <c r="F33" s="34">
        <v>0</v>
      </c>
      <c r="G33" s="34">
        <f t="shared" si="7"/>
        <v>0</v>
      </c>
    </row>
    <row r="34" spans="1:7" x14ac:dyDescent="0.2">
      <c r="A34" s="17"/>
      <c r="B34" s="34"/>
      <c r="C34" s="34"/>
      <c r="D34" s="34"/>
      <c r="E34" s="34"/>
      <c r="F34" s="34"/>
      <c r="G34" s="34"/>
    </row>
    <row r="35" spans="1:7" x14ac:dyDescent="0.2">
      <c r="A35" s="5" t="s">
        <v>31</v>
      </c>
      <c r="B35" s="39">
        <f t="shared" ref="B35:G35" si="9">SUM(B36:B39)</f>
        <v>0</v>
      </c>
      <c r="C35" s="39">
        <f t="shared" si="9"/>
        <v>0</v>
      </c>
      <c r="D35" s="39">
        <f t="shared" si="9"/>
        <v>0</v>
      </c>
      <c r="E35" s="39">
        <f t="shared" si="9"/>
        <v>0</v>
      </c>
      <c r="F35" s="39">
        <f t="shared" si="9"/>
        <v>0</v>
      </c>
      <c r="G35" s="39">
        <f t="shared" si="9"/>
        <v>0</v>
      </c>
    </row>
    <row r="36" spans="1:7" x14ac:dyDescent="0.2">
      <c r="A36" s="17" t="s">
        <v>49</v>
      </c>
      <c r="B36" s="34">
        <v>0</v>
      </c>
      <c r="C36" s="34">
        <v>0</v>
      </c>
      <c r="D36" s="34">
        <f>B36+C36</f>
        <v>0</v>
      </c>
      <c r="E36" s="34">
        <v>0</v>
      </c>
      <c r="F36" s="34">
        <v>0</v>
      </c>
      <c r="G36" s="34">
        <f t="shared" ref="G36:G39" si="10">D36-E36</f>
        <v>0</v>
      </c>
    </row>
    <row r="37" spans="1:7" ht="11.25" customHeight="1" x14ac:dyDescent="0.2">
      <c r="A37" s="17" t="s">
        <v>24</v>
      </c>
      <c r="B37" s="34">
        <v>0</v>
      </c>
      <c r="C37" s="34">
        <v>0</v>
      </c>
      <c r="D37" s="34">
        <f t="shared" ref="D37:D39" si="11">B37+C37</f>
        <v>0</v>
      </c>
      <c r="E37" s="34">
        <v>0</v>
      </c>
      <c r="F37" s="34">
        <v>0</v>
      </c>
      <c r="G37" s="34">
        <f t="shared" si="10"/>
        <v>0</v>
      </c>
    </row>
    <row r="38" spans="1:7" x14ac:dyDescent="0.2">
      <c r="A38" s="17" t="s">
        <v>32</v>
      </c>
      <c r="B38" s="34">
        <v>0</v>
      </c>
      <c r="C38" s="34">
        <v>0</v>
      </c>
      <c r="D38" s="34">
        <f t="shared" si="11"/>
        <v>0</v>
      </c>
      <c r="E38" s="34">
        <v>0</v>
      </c>
      <c r="F38" s="34">
        <v>0</v>
      </c>
      <c r="G38" s="34">
        <f t="shared" si="10"/>
        <v>0</v>
      </c>
    </row>
    <row r="39" spans="1:7" x14ac:dyDescent="0.2">
      <c r="A39" s="17" t="s">
        <v>7</v>
      </c>
      <c r="B39" s="34">
        <v>0</v>
      </c>
      <c r="C39" s="34">
        <v>0</v>
      </c>
      <c r="D39" s="34">
        <f t="shared" si="11"/>
        <v>0</v>
      </c>
      <c r="E39" s="34">
        <v>0</v>
      </c>
      <c r="F39" s="34">
        <v>0</v>
      </c>
      <c r="G39" s="34">
        <f t="shared" si="10"/>
        <v>0</v>
      </c>
    </row>
    <row r="40" spans="1:7" x14ac:dyDescent="0.2">
      <c r="A40" s="17"/>
      <c r="B40" s="34"/>
      <c r="C40" s="34"/>
      <c r="D40" s="34"/>
      <c r="E40" s="34"/>
      <c r="F40" s="34"/>
      <c r="G40" s="34"/>
    </row>
    <row r="41" spans="1:7" x14ac:dyDescent="0.2">
      <c r="A41" s="8" t="s">
        <v>122</v>
      </c>
      <c r="B41" s="35">
        <f t="shared" ref="B41:G41" si="12">SUM(B35+B24+B15+B5)</f>
        <v>161547174</v>
      </c>
      <c r="C41" s="35">
        <f t="shared" si="12"/>
        <v>5701890.4500000002</v>
      </c>
      <c r="D41" s="35">
        <f t="shared" si="12"/>
        <v>167249064.45000002</v>
      </c>
      <c r="E41" s="35">
        <f t="shared" si="12"/>
        <v>85488683.099999994</v>
      </c>
      <c r="F41" s="35">
        <f t="shared" si="12"/>
        <v>84965683.099999994</v>
      </c>
      <c r="G41" s="35">
        <f t="shared" si="12"/>
        <v>81760381.350000009</v>
      </c>
    </row>
    <row r="43" spans="1:7" x14ac:dyDescent="0.2">
      <c r="A43" s="1" t="s">
        <v>115</v>
      </c>
    </row>
  </sheetData>
  <sheetProtection formatCells="0" formatColumns="0" formatRows="0" autoFilter="0"/>
  <mergeCells count="3">
    <mergeCell ref="G2:G3"/>
    <mergeCell ref="A1:G1"/>
    <mergeCell ref="B2:F2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8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schemas.microsoft.com/office/infopath/2007/PartnerControls"/>
    <ds:schemaRef ds:uri="http://www.w3.org/XML/1998/namespace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purl.org/dc/dcmitype/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CA</vt:lpstr>
      <vt:lpstr>CTG</vt:lpstr>
      <vt:lpstr>COG</vt:lpstr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 de Windows</cp:lastModifiedBy>
  <cp:lastPrinted>2018-07-14T22:21:14Z</cp:lastPrinted>
  <dcterms:created xsi:type="dcterms:W3CDTF">2014-02-10T03:37:14Z</dcterms:created>
  <dcterms:modified xsi:type="dcterms:W3CDTF">2025-10-13T18:56:35Z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