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4TO. TRIMESTRE 2025\"/>
    </mc:Choice>
  </mc:AlternateContent>
  <xr:revisionPtr revIDLastSave="0" documentId="13_ncr:1_{8FB8A5FE-1844-44F8-8E75-041D4B970E8A}" xr6:coauthVersionLast="47" xr6:coauthVersionMax="47" xr10:uidLastSave="{00000000-0000-0000-0000-000000000000}"/>
  <bookViews>
    <workbookView xWindow="-120" yWindow="-120" windowWidth="29040" windowHeight="1599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4" i="4" l="1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36" i="4"/>
  <c r="G36" i="4" s="1"/>
  <c r="F37" i="4"/>
  <c r="E37" i="4"/>
  <c r="C37" i="4"/>
  <c r="B37" i="4"/>
  <c r="D35" i="4" l="1"/>
  <c r="G35" i="4" s="1"/>
  <c r="F71" i="4" l="1"/>
  <c r="E71" i="4"/>
  <c r="C71" i="4"/>
  <c r="B71" i="4"/>
  <c r="D69" i="4"/>
  <c r="G69" i="4" s="1"/>
  <c r="D65" i="4"/>
  <c r="G65" i="4" s="1"/>
  <c r="D67" i="4"/>
  <c r="G67" i="4" s="1"/>
  <c r="D63" i="4"/>
  <c r="G63" i="4" s="1"/>
  <c r="D61" i="4"/>
  <c r="G61" i="4" s="1"/>
  <c r="D59" i="4"/>
  <c r="G59" i="4" s="1"/>
  <c r="D57" i="4"/>
  <c r="G57" i="4" s="1"/>
  <c r="D55" i="4"/>
  <c r="G55" i="4" s="1"/>
  <c r="F48" i="4"/>
  <c r="E48" i="4"/>
  <c r="D46" i="4"/>
  <c r="G46" i="4" s="1"/>
  <c r="D45" i="4"/>
  <c r="G45" i="4" s="1"/>
  <c r="D44" i="4"/>
  <c r="G44" i="4" s="1"/>
  <c r="D43" i="4"/>
  <c r="G43" i="4" s="1"/>
  <c r="C48" i="4"/>
  <c r="B48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37" i="4" s="1"/>
  <c r="D37" i="4"/>
  <c r="G71" i="4"/>
  <c r="D71" i="4"/>
  <c r="G48" i="4"/>
  <c r="D48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<sst xmlns="http://schemas.openxmlformats.org/spreadsheetml/2006/main" count="215" uniqueCount="162">
  <si>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</si>
  <si>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</si>
  <si>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</si>
  <si>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</si>
  <si>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</si>
  <si>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</si>
  <si>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</si>
  <si>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</si>
  <si>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</si>
  <si>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</si>
  <si>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</si>
  <si>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</si>
  <si>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</si>
  <si>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</si>
  <si>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</si>
  <si>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</si>
  <si>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</si>
  <si>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</si>
  <si>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</si>
  <si>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</si>
  <si>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</si>
  <si>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</si>
  <si>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</si>
  <si>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</si>
  <si>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</si>
  <si>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</si>
  <si>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</si>
  <si>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</si>
  <si>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</si>
  <si>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</si>
  <si>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</si>
  <si>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</si>
  <si>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</si>
  <si>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</si>
  <si>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</si>
  <si>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</si>
  <si>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</si>
  <si>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</si>
  <si>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</si>
  <si>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</si>
  <si>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</si>
  <si>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</si>
  <si>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</si>
  <si>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</si>
  <si>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</si>
  <si>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</si>
  <si>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</si>
  <si>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</si>
  <si>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</si>
  <si>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</si>
  <si>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</si>
  <si>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</si>
  <si>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</si>
  <si>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</si>
  <si>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</si>
  <si>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</si>
  <si>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</si>
  <si>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</si>
  <si>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</si>
  <si>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</si>
  <si>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</si>
  <si>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</si>
  <si>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</si>
  <si>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</si>
  <si>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</si>
  <si>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</si>
  <si>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</si>
  <si>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</si>
  <si>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</si>
  <si>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</si>
  <si>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</si>
  <si>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</si>
  <si>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</si>
  <si>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</si>
  <si>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</si>
  <si>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</si>
  <si>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</si>
  <si>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</si>
  <si>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</si>
  <si>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</si>
  <si>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</si>
  <si>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</si>
  <si>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</si>
  <si>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</si>
  <si>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</si>
  <si>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</si>
  <si>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</si>
  <si>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</si>
  <si>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</si>
  <si>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</si>
  <si>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</si>
  <si>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</si>
  <si>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</si>
  <si>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</si>
  <si>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</si>
  <si>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</si>
  <si>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</si>
  <si>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</si>
  <si>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</si>
  <si>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</si>
  <si>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</si>
  <si>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</si>
  <si>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</si>
  <si>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</si>
  <si>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</si>
  <si>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</si>
  <si>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</si>
  <si>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</si>
  <si>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</si>
  <si>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</si>
  <si>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</si>
  <si>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</si>
  <si>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</si>
  <si>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</si>
  <si>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</si>
  <si>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</si>
  <si>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</si>
  <si>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</si>
  <si>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</si>
  <si>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</si>
  <si>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</si>
  <si>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</si>
  <si>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</si>
  <si>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</si>
  <si>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</si>
  <si>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</si>
  <si>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</si>
  <si>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</si>
  <si>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Municipio de Santiago Maravatío, Guanajuato
Estado Analítico del Ejercicio del Presupuesto de Egresos
Clasificación por Objeto del Gasto (Capítulo y Concepto)
Del 1 de Enero al 31 de Diciembre de 2025
(Cifras en Pesos)</t>
  </si>
  <si>
    <t>Municipio de Santiago Maravatío, Guanajuato
Estado Analítico del Ejercicio del Presupuesto de Egresos
Clasificación Económica (por Tipo de Gasto)
Del 1 de Enero al 31 de Diciembre de 2025
(Cifras en Pesos)</t>
  </si>
  <si>
    <t>31111M360010100 SINDICOS Y REGIDORES</t>
  </si>
  <si>
    <t>31111M360020100 DESPACHO DE LA PRESIDENC</t>
  </si>
  <si>
    <t>31111M360020200 PROCURADURIA AUXILIAR MU</t>
  </si>
  <si>
    <t>31111M360030100 DESPACHO DEL SECRETARIO</t>
  </si>
  <si>
    <t>31111M360030200 DELEGACIONES</t>
  </si>
  <si>
    <t>31111M360040000 TESORERIA MUNICIPAL</t>
  </si>
  <si>
    <t>31111M360050000 CONTRALORIA MUNICIPAL</t>
  </si>
  <si>
    <t>31111M360070000 DIRECCION OBRAS PUBLICAS</t>
  </si>
  <si>
    <t>31111M360080000 DIRECCION DESERROLLO SOC</t>
  </si>
  <si>
    <t>31111M360090000 DIRECCION DESARROLLO RUR</t>
  </si>
  <si>
    <t>31111M360100000 DIRECCION DE EDUCACION</t>
  </si>
  <si>
    <t>31111M360110000 DIRECCION DEPORTES Y ATE</t>
  </si>
  <si>
    <t>31111M360130100 DIRECCION DE SERVICIOS M</t>
  </si>
  <si>
    <t>31111M360130200 DEPARTAMENTO LIMPIA</t>
  </si>
  <si>
    <t>31111M360130300 DEPARTAMENTO PARQUES Y J</t>
  </si>
  <si>
    <t>31111M360130500 DEPARTAMENTO ALUMBRADO P</t>
  </si>
  <si>
    <t>31111M360130600 DEPARTAMENTO DE PANTEONE</t>
  </si>
  <si>
    <t>31111M360140000 JUBILADOS</t>
  </si>
  <si>
    <t>31111M360150100 DIRECCION DE SEGURIDAD P</t>
  </si>
  <si>
    <t>31111M360170000 DIRECCION DE RECUSOS HUM</t>
  </si>
  <si>
    <t>31111M360220000 DIRECCION DE PLANEACION</t>
  </si>
  <si>
    <t>31111M360230000 COORDINACION DE PROMTORI</t>
  </si>
  <si>
    <t>31111M360240000 DIRECCIÓN DE DERECHOS HU</t>
  </si>
  <si>
    <t>31111M360250000 DIREC GRAL DE INGRESOS E</t>
  </si>
  <si>
    <t>31111M360260000 UNIDAD DE TRANSPARENCIA</t>
  </si>
  <si>
    <t>31111M360900100 DIF</t>
  </si>
  <si>
    <t>31111M360900200 CASA DE LA CULTURA</t>
  </si>
  <si>
    <t>31111M360900300 SISTEMA DE AGUA POTABLE</t>
  </si>
  <si>
    <t>Municipio de Santiago Maravatío, Guanajuato
Estado Analítico del Ejercicio del Presupuesto de Egresos
Clasificación Administrativa
Del 1 de Enero al 31 de Diciembre de 2025
(Cifras en Pesos)</t>
  </si>
  <si>
    <t>Municipio de Santiago Maravatío, Guanajuato
Estado Analítico del Ejercicio del Presupuesto de Egresos
Clasificación Funcional (Finalidad y Función)
Del 1 de Enero al 31 de Diciembre de 2025
(Cifras en Pesos)</t>
  </si>
  <si>
    <t>31111M360190000 DIRECCION DE ATENCION A LA MUJER</t>
  </si>
  <si>
    <t>31111M360180000 DIRECCION DE DESARROLLO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</si>
</sst>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3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0" fillId="0" borderId="0" xfId="0" applyNumberFormat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3"/>
  <sheetViews>
    <sheetView showGridLines="0" topLeftCell="A16" workbookViewId="0">
      <selection activeCell="A20" sqref="A20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0" t="s">
        <v>158</v>
      </c>
      <c r="B1" s="31"/>
      <c r="C1" s="31"/>
      <c r="D1" s="31"/>
      <c r="E1" s="31"/>
      <c r="F1" s="31"/>
      <c r="G1" s="32"/>
    </row>
    <row r="2" spans="1:7" x14ac:dyDescent="0.2">
      <c r="A2" s="19"/>
      <c r="B2" s="33" t="s">
        <v>56</v>
      </c>
      <c r="C2" s="34"/>
      <c r="D2" s="34"/>
      <c r="E2" s="34"/>
      <c r="F2" s="35"/>
      <c r="G2" s="28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29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37">
        <v>4536842.22</v>
      </c>
      <c r="C5" s="37">
        <v>-365704.79</v>
      </c>
      <c r="D5" s="37">
        <f>B5+C5</f>
        <v>4171137.4299999997</v>
      </c>
      <c r="E5" s="37">
        <v>4168126.45</v>
      </c>
      <c r="F5" s="37">
        <v>4168126.45</v>
      </c>
      <c r="G5" s="37">
        <f>D5-E5</f>
        <v>3010.9799999995157</v>
      </c>
    </row>
    <row r="6" spans="1:7" x14ac:dyDescent="0.2">
      <c r="A6" s="14" t="s">
        <v>131</v>
      </c>
      <c r="B6" s="37">
        <v>15303228.5</v>
      </c>
      <c r="C6" s="37">
        <v>21657917.760000002</v>
      </c>
      <c r="D6" s="37">
        <f t="shared" ref="D6:D11" si="0">B6+C6</f>
        <v>36961146.260000005</v>
      </c>
      <c r="E6" s="37">
        <v>28307560.18</v>
      </c>
      <c r="F6" s="37">
        <v>27650371.140000001</v>
      </c>
      <c r="G6" s="37">
        <f t="shared" ref="G6:G11" si="1">D6-E6</f>
        <v>8653586.0800000057</v>
      </c>
    </row>
    <row r="7" spans="1:7" x14ac:dyDescent="0.2">
      <c r="A7" s="14" t="s">
        <v>132</v>
      </c>
      <c r="B7" s="37">
        <v>673158.4</v>
      </c>
      <c r="C7" s="37">
        <v>148890.01</v>
      </c>
      <c r="D7" s="37">
        <f t="shared" si="0"/>
        <v>822048.41</v>
      </c>
      <c r="E7" s="37">
        <v>820118.04</v>
      </c>
      <c r="F7" s="37">
        <v>820118.04</v>
      </c>
      <c r="G7" s="37">
        <f t="shared" si="1"/>
        <v>1930.3699999999953</v>
      </c>
    </row>
    <row r="8" spans="1:7" x14ac:dyDescent="0.2">
      <c r="A8" s="14" t="s">
        <v>133</v>
      </c>
      <c r="B8" s="37">
        <v>1031307.37</v>
      </c>
      <c r="C8" s="37">
        <v>-56714.17</v>
      </c>
      <c r="D8" s="37">
        <f t="shared" si="0"/>
        <v>974593.2</v>
      </c>
      <c r="E8" s="37">
        <v>974590.87</v>
      </c>
      <c r="F8" s="37">
        <v>974590.87</v>
      </c>
      <c r="G8" s="37">
        <f t="shared" si="1"/>
        <v>2.3299999999580905</v>
      </c>
    </row>
    <row r="9" spans="1:7" x14ac:dyDescent="0.2">
      <c r="A9" s="14" t="s">
        <v>134</v>
      </c>
      <c r="B9" s="37">
        <v>463320</v>
      </c>
      <c r="C9" s="37">
        <v>0</v>
      </c>
      <c r="D9" s="37">
        <f t="shared" si="0"/>
        <v>463320</v>
      </c>
      <c r="E9" s="37">
        <v>459407</v>
      </c>
      <c r="F9" s="37">
        <v>459407</v>
      </c>
      <c r="G9" s="37">
        <f t="shared" si="1"/>
        <v>3913</v>
      </c>
    </row>
    <row r="10" spans="1:7" x14ac:dyDescent="0.2">
      <c r="A10" s="14" t="s">
        <v>135</v>
      </c>
      <c r="B10" s="37">
        <v>8299526.54</v>
      </c>
      <c r="C10" s="37">
        <v>-661741.93999999994</v>
      </c>
      <c r="D10" s="37">
        <f t="shared" si="0"/>
        <v>7637784.5999999996</v>
      </c>
      <c r="E10" s="37">
        <v>7430795.4900000002</v>
      </c>
      <c r="F10" s="37">
        <v>7430795.4900000002</v>
      </c>
      <c r="G10" s="37">
        <f t="shared" si="1"/>
        <v>206989.1099999994</v>
      </c>
    </row>
    <row r="11" spans="1:7" x14ac:dyDescent="0.2">
      <c r="A11" s="14" t="s">
        <v>136</v>
      </c>
      <c r="B11" s="37">
        <v>1361912.47</v>
      </c>
      <c r="C11" s="37">
        <v>-294351.38</v>
      </c>
      <c r="D11" s="37">
        <f t="shared" si="0"/>
        <v>1067561.0899999999</v>
      </c>
      <c r="E11" s="37">
        <v>1047221.02</v>
      </c>
      <c r="F11" s="37">
        <v>1047221.02</v>
      </c>
      <c r="G11" s="37">
        <f t="shared" si="1"/>
        <v>20340.069999999832</v>
      </c>
    </row>
    <row r="12" spans="1:7" x14ac:dyDescent="0.2">
      <c r="A12" s="14" t="s">
        <v>137</v>
      </c>
      <c r="B12" s="37">
        <v>74651093.829999998</v>
      </c>
      <c r="C12" s="37">
        <v>-14974771.9</v>
      </c>
      <c r="D12" s="37">
        <f t="shared" ref="D12" si="2">B12+C12</f>
        <v>59676321.93</v>
      </c>
      <c r="E12" s="37">
        <v>43183175.159999996</v>
      </c>
      <c r="F12" s="37">
        <v>43183175.159999996</v>
      </c>
      <c r="G12" s="37">
        <f t="shared" ref="G12" si="3">D12-E12</f>
        <v>16493146.770000003</v>
      </c>
    </row>
    <row r="13" spans="1:7" x14ac:dyDescent="0.2">
      <c r="A13" s="14" t="s">
        <v>138</v>
      </c>
      <c r="B13" s="37">
        <v>860340.93</v>
      </c>
      <c r="C13" s="37">
        <v>2088212.52</v>
      </c>
      <c r="D13" s="37">
        <f t="shared" ref="D13" si="4">B13+C13</f>
        <v>2948553.45</v>
      </c>
      <c r="E13" s="37">
        <v>1675883.63</v>
      </c>
      <c r="F13" s="37">
        <v>1675883.63</v>
      </c>
      <c r="G13" s="37">
        <f t="shared" ref="G13" si="5">D13-E13</f>
        <v>1272669.8200000003</v>
      </c>
    </row>
    <row r="14" spans="1:7" x14ac:dyDescent="0.2">
      <c r="A14" s="14" t="s">
        <v>139</v>
      </c>
      <c r="B14" s="37">
        <v>4155720.76</v>
      </c>
      <c r="C14" s="37">
        <v>1411372.26</v>
      </c>
      <c r="D14" s="37">
        <f t="shared" ref="D14" si="6">B14+C14</f>
        <v>5567093.0199999996</v>
      </c>
      <c r="E14" s="37">
        <v>4253662</v>
      </c>
      <c r="F14" s="37">
        <v>4253662</v>
      </c>
      <c r="G14" s="37">
        <f t="shared" ref="G14" si="7">D14-E14</f>
        <v>1313431.0199999996</v>
      </c>
    </row>
    <row r="15" spans="1:7" x14ac:dyDescent="0.2">
      <c r="A15" s="14" t="s">
        <v>140</v>
      </c>
      <c r="B15" s="37">
        <v>3591121.58</v>
      </c>
      <c r="C15" s="37">
        <v>-180992.83</v>
      </c>
      <c r="D15" s="37">
        <f t="shared" ref="D15" si="8">B15+C15</f>
        <v>3410128.75</v>
      </c>
      <c r="E15" s="37">
        <v>3405811.47</v>
      </c>
      <c r="F15" s="37">
        <v>3405811.47</v>
      </c>
      <c r="G15" s="37">
        <f t="shared" ref="G15" si="9">D15-E15</f>
        <v>4317.2799999997951</v>
      </c>
    </row>
    <row r="16" spans="1:7" x14ac:dyDescent="0.2">
      <c r="A16" s="14" t="s">
        <v>141</v>
      </c>
      <c r="B16" s="37">
        <v>1268314.8</v>
      </c>
      <c r="C16" s="37">
        <v>19852.57</v>
      </c>
      <c r="D16" s="37">
        <f t="shared" ref="D16" si="10">B16+C16</f>
        <v>1288167.3700000001</v>
      </c>
      <c r="E16" s="37">
        <v>1194228.6499999999</v>
      </c>
      <c r="F16" s="37">
        <v>1194228.6499999999</v>
      </c>
      <c r="G16" s="37">
        <f t="shared" ref="G16" si="11">D16-E16</f>
        <v>93938.720000000205</v>
      </c>
    </row>
    <row r="17" spans="1:7" x14ac:dyDescent="0.2">
      <c r="A17" s="14" t="s">
        <v>142</v>
      </c>
      <c r="B17" s="37">
        <v>2054456.23</v>
      </c>
      <c r="C17" s="37">
        <v>-89925.4</v>
      </c>
      <c r="D17" s="37">
        <f t="shared" ref="D17" si="12">B17+C17</f>
        <v>1964530.83</v>
      </c>
      <c r="E17" s="37">
        <v>1891937.8</v>
      </c>
      <c r="F17" s="37">
        <v>1891937.8</v>
      </c>
      <c r="G17" s="37">
        <f t="shared" ref="G17" si="13">D17-E17</f>
        <v>72593.030000000028</v>
      </c>
    </row>
    <row r="18" spans="1:7" x14ac:dyDescent="0.2">
      <c r="A18" s="14" t="s">
        <v>143</v>
      </c>
      <c r="B18" s="37">
        <v>2948503.3</v>
      </c>
      <c r="C18" s="37">
        <v>830501.21</v>
      </c>
      <c r="D18" s="37">
        <f t="shared" ref="D18" si="14">B18+C18</f>
        <v>3779004.51</v>
      </c>
      <c r="E18" s="37">
        <v>3653499.12</v>
      </c>
      <c r="F18" s="37">
        <v>3653499.12</v>
      </c>
      <c r="G18" s="37">
        <f t="shared" ref="G18" si="15">D18-E18</f>
        <v>125505.38999999966</v>
      </c>
    </row>
    <row r="19" spans="1:7" x14ac:dyDescent="0.2">
      <c r="A19" s="14" t="s">
        <v>144</v>
      </c>
      <c r="B19" s="37">
        <v>3107321.05</v>
      </c>
      <c r="C19" s="37">
        <v>-19866.080000000002</v>
      </c>
      <c r="D19" s="37">
        <f t="shared" ref="D19" si="16">B19+C19</f>
        <v>3087454.9699999997</v>
      </c>
      <c r="E19" s="37">
        <v>2810348.9</v>
      </c>
      <c r="F19" s="37">
        <v>2810348.9</v>
      </c>
      <c r="G19" s="37">
        <f t="shared" ref="G19" si="17">D19-E19</f>
        <v>277106.06999999983</v>
      </c>
    </row>
    <row r="20" spans="1:7" x14ac:dyDescent="0.2">
      <c r="A20" s="14" t="s">
        <v>145</v>
      </c>
      <c r="B20" s="37">
        <v>5495636.2699999996</v>
      </c>
      <c r="C20" s="37">
        <v>532741.07999999996</v>
      </c>
      <c r="D20" s="37">
        <f t="shared" ref="D20" si="18">B20+C20</f>
        <v>6028377.3499999996</v>
      </c>
      <c r="E20" s="37">
        <v>5826911.7199999997</v>
      </c>
      <c r="F20" s="37">
        <v>5826911.7199999997</v>
      </c>
      <c r="G20" s="37">
        <f t="shared" ref="G20" si="19">D20-E20</f>
        <v>201465.62999999989</v>
      </c>
    </row>
    <row r="21" spans="1:7" x14ac:dyDescent="0.2">
      <c r="A21" s="14" t="s">
        <v>146</v>
      </c>
      <c r="B21" s="37">
        <v>212190.27</v>
      </c>
      <c r="C21" s="37">
        <v>0</v>
      </c>
      <c r="D21" s="37">
        <f t="shared" ref="D21" si="20">B21+C21</f>
        <v>212190.27</v>
      </c>
      <c r="E21" s="37">
        <v>212186.97</v>
      </c>
      <c r="F21" s="37">
        <v>212186.97</v>
      </c>
      <c r="G21" s="37">
        <f t="shared" ref="G21" si="21">D21-E21</f>
        <v>3.2999999999883585</v>
      </c>
    </row>
    <row r="22" spans="1:7" x14ac:dyDescent="0.2">
      <c r="A22" s="14" t="s">
        <v>147</v>
      </c>
      <c r="B22" s="37">
        <v>109764.72</v>
      </c>
      <c r="C22" s="37">
        <v>0</v>
      </c>
      <c r="D22" s="37">
        <f t="shared" ref="D22" si="22">B22+C22</f>
        <v>109764.72</v>
      </c>
      <c r="E22" s="37">
        <v>109763.1</v>
      </c>
      <c r="F22" s="37">
        <v>109763.1</v>
      </c>
      <c r="G22" s="37">
        <f t="shared" ref="G22" si="23">D22-E22</f>
        <v>1.6199999999953434</v>
      </c>
    </row>
    <row r="23" spans="1:7" x14ac:dyDescent="0.2">
      <c r="A23" s="14" t="s">
        <v>148</v>
      </c>
      <c r="B23" s="37">
        <v>17926533.449999999</v>
      </c>
      <c r="C23" s="37">
        <v>-1109254.82</v>
      </c>
      <c r="D23" s="37">
        <f t="shared" ref="D23" si="24">B23+C23</f>
        <v>16817278.629999999</v>
      </c>
      <c r="E23" s="37">
        <v>16150774</v>
      </c>
      <c r="F23" s="37">
        <v>16146974</v>
      </c>
      <c r="G23" s="37">
        <f t="shared" ref="G23" si="25">D23-E23</f>
        <v>666504.62999999896</v>
      </c>
    </row>
    <row r="24" spans="1:7" x14ac:dyDescent="0.2">
      <c r="A24" s="14" t="s">
        <v>149</v>
      </c>
      <c r="B24" s="37">
        <v>516127.75</v>
      </c>
      <c r="C24" s="37">
        <v>-10662.99</v>
      </c>
      <c r="D24" s="37">
        <f t="shared" ref="D24" si="26">B24+C24</f>
        <v>505464.76</v>
      </c>
      <c r="E24" s="37">
        <v>489462.9</v>
      </c>
      <c r="F24" s="37">
        <v>489462.9</v>
      </c>
      <c r="G24" s="37">
        <f t="shared" ref="G24" si="27">D24-E24</f>
        <v>16001.859999999986</v>
      </c>
    </row>
    <row r="25" spans="1:7" x14ac:dyDescent="0.2">
      <c r="A25" s="14" t="s">
        <v>161</v>
      </c>
      <c r="B25" s="37">
        <v>836778.26</v>
      </c>
      <c r="C25" s="37">
        <v>347007.45</v>
      </c>
      <c r="D25" s="37">
        <f t="shared" ref="D25" si="28">B25+C25</f>
        <v>1183785.71</v>
      </c>
      <c r="E25" s="37">
        <v>1158113.33</v>
      </c>
      <c r="F25" s="37">
        <v>1128113.33</v>
      </c>
      <c r="G25" s="37">
        <f t="shared" ref="G25" si="29">D25-E25</f>
        <v>25672.379999999888</v>
      </c>
    </row>
    <row r="26" spans="1:7" x14ac:dyDescent="0.2">
      <c r="A26" s="14" t="s">
        <v>160</v>
      </c>
      <c r="B26" s="37">
        <v>306066.25</v>
      </c>
      <c r="C26" s="37">
        <v>-19832.41</v>
      </c>
      <c r="D26" s="37">
        <f t="shared" ref="D26" si="30">B26+C26</f>
        <v>286233.84000000003</v>
      </c>
      <c r="E26" s="37">
        <v>286232.32000000001</v>
      </c>
      <c r="F26" s="37">
        <v>286232.32000000001</v>
      </c>
      <c r="G26" s="37">
        <f t="shared" ref="G26" si="31">D26-E26</f>
        <v>1.5200000000186265</v>
      </c>
    </row>
    <row r="27" spans="1:7" x14ac:dyDescent="0.2">
      <c r="A27" s="14" t="s">
        <v>150</v>
      </c>
      <c r="B27" s="37">
        <v>668742.96</v>
      </c>
      <c r="C27" s="37">
        <v>-17965.98</v>
      </c>
      <c r="D27" s="37">
        <f t="shared" ref="D27" si="32">B27+C27</f>
        <v>650776.98</v>
      </c>
      <c r="E27" s="37">
        <v>560828.05000000005</v>
      </c>
      <c r="F27" s="37">
        <v>560828.05000000005</v>
      </c>
      <c r="G27" s="37">
        <f t="shared" ref="G27" si="33">D27-E27</f>
        <v>89948.929999999935</v>
      </c>
    </row>
    <row r="28" spans="1:7" x14ac:dyDescent="0.2">
      <c r="A28" s="14" t="s">
        <v>151</v>
      </c>
      <c r="B28" s="37">
        <v>806641.55</v>
      </c>
      <c r="C28" s="37">
        <v>-69733.98</v>
      </c>
      <c r="D28" s="37">
        <f t="shared" ref="D28" si="34">B28+C28</f>
        <v>736907.57000000007</v>
      </c>
      <c r="E28" s="37">
        <v>661463.57999999996</v>
      </c>
      <c r="F28" s="37">
        <v>661463.57999999996</v>
      </c>
      <c r="G28" s="37">
        <f t="shared" ref="G28" si="35">D28-E28</f>
        <v>75443.990000000107</v>
      </c>
    </row>
    <row r="29" spans="1:7" x14ac:dyDescent="0.2">
      <c r="A29" s="14" t="s">
        <v>152</v>
      </c>
      <c r="B29" s="37">
        <v>666742.96</v>
      </c>
      <c r="C29" s="37">
        <v>282270</v>
      </c>
      <c r="D29" s="37">
        <f t="shared" ref="D29" si="36">B29+C29</f>
        <v>949012.96</v>
      </c>
      <c r="E29" s="37">
        <v>947331.59</v>
      </c>
      <c r="F29" s="37">
        <v>947331.59</v>
      </c>
      <c r="G29" s="37">
        <f t="shared" ref="G29" si="37">D29-E29</f>
        <v>1681.3699999999953</v>
      </c>
    </row>
    <row r="30" spans="1:7" x14ac:dyDescent="0.2">
      <c r="A30" s="14" t="s">
        <v>153</v>
      </c>
      <c r="B30" s="37">
        <v>431946.55</v>
      </c>
      <c r="C30" s="37">
        <v>-2527.61</v>
      </c>
      <c r="D30" s="37">
        <f t="shared" ref="D30" si="38">B30+C30</f>
        <v>429418.94</v>
      </c>
      <c r="E30" s="37">
        <v>429416.75</v>
      </c>
      <c r="F30" s="37">
        <v>429416.75</v>
      </c>
      <c r="G30" s="37">
        <f t="shared" ref="G30" si="39">D30-E30</f>
        <v>2.1900000000023283</v>
      </c>
    </row>
    <row r="31" spans="1:7" x14ac:dyDescent="0.2">
      <c r="A31" s="14" t="s">
        <v>154</v>
      </c>
      <c r="B31" s="37">
        <v>281557.03000000003</v>
      </c>
      <c r="C31" s="37">
        <v>356150.92</v>
      </c>
      <c r="D31" s="37">
        <f t="shared" ref="D31" si="40">B31+C31</f>
        <v>637707.94999999995</v>
      </c>
      <c r="E31" s="37">
        <v>618445.21</v>
      </c>
      <c r="F31" s="37">
        <v>618445.21</v>
      </c>
      <c r="G31" s="37">
        <f t="shared" ref="G31" si="41">D31-E31</f>
        <v>19262.739999999991</v>
      </c>
    </row>
    <row r="32" spans="1:7" x14ac:dyDescent="0.2">
      <c r="A32" s="14" t="s">
        <v>155</v>
      </c>
      <c r="B32" s="37">
        <v>6653524</v>
      </c>
      <c r="C32" s="37">
        <v>87006.84</v>
      </c>
      <c r="D32" s="37">
        <f t="shared" ref="D32" si="42">B32+C32</f>
        <v>6740530.8399999999</v>
      </c>
      <c r="E32" s="37">
        <v>6729633.6799999997</v>
      </c>
      <c r="F32" s="37">
        <v>6729633.6799999997</v>
      </c>
      <c r="G32" s="37">
        <f t="shared" ref="G32" si="43">D32-E32</f>
        <v>10897.160000000149</v>
      </c>
    </row>
    <row r="33" spans="1:7" x14ac:dyDescent="0.2">
      <c r="A33" s="14" t="s">
        <v>156</v>
      </c>
      <c r="B33" s="37">
        <v>1898754</v>
      </c>
      <c r="C33" s="37">
        <v>-27162.62</v>
      </c>
      <c r="D33" s="37">
        <f t="shared" ref="D33" si="44">B33+C33</f>
        <v>1871591.38</v>
      </c>
      <c r="E33" s="37">
        <v>1869787.04</v>
      </c>
      <c r="F33" s="37">
        <v>1869787.04</v>
      </c>
      <c r="G33" s="37">
        <f t="shared" ref="G33" si="45">D33-E33</f>
        <v>1804.339999999851</v>
      </c>
    </row>
    <row r="34" spans="1:7" x14ac:dyDescent="0.2">
      <c r="A34" s="14" t="s">
        <v>157</v>
      </c>
      <c r="B34" s="37">
        <v>430000</v>
      </c>
      <c r="C34" s="37">
        <v>117015.64</v>
      </c>
      <c r="D34" s="37">
        <f t="shared" ref="D34" si="46">B34+C34</f>
        <v>547015.64</v>
      </c>
      <c r="E34" s="37">
        <v>547015.64</v>
      </c>
      <c r="F34" s="37">
        <v>547015.64</v>
      </c>
      <c r="G34" s="37">
        <f t="shared" ref="G34" si="47">D34-E34</f>
        <v>0</v>
      </c>
    </row>
    <row r="35" spans="1:7" x14ac:dyDescent="0.2">
      <c r="A35" s="14"/>
      <c r="B35" s="37">
        <v>0</v>
      </c>
      <c r="C35" s="37">
        <v>0</v>
      </c>
      <c r="D35" s="37">
        <f t="shared" ref="D35:D36" si="48">B35+C35</f>
        <v>0</v>
      </c>
      <c r="E35" s="37">
        <v>0</v>
      </c>
      <c r="F35" s="37">
        <v>0</v>
      </c>
      <c r="G35" s="37">
        <f t="shared" ref="G35:G36" si="49">D35-E35</f>
        <v>0</v>
      </c>
    </row>
    <row r="36" spans="1:7" x14ac:dyDescent="0.2">
      <c r="A36" s="14"/>
      <c r="B36" s="37">
        <v>0</v>
      </c>
      <c r="C36" s="37">
        <v>0</v>
      </c>
      <c r="D36" s="37">
        <f t="shared" si="48"/>
        <v>0</v>
      </c>
      <c r="E36" s="37">
        <v>0</v>
      </c>
      <c r="F36" s="37">
        <v>0</v>
      </c>
      <c r="G36" s="37">
        <f t="shared" si="49"/>
        <v>0</v>
      </c>
    </row>
    <row r="37" spans="1:7" x14ac:dyDescent="0.2">
      <c r="A37" s="27" t="s">
        <v>122</v>
      </c>
      <c r="B37" s="38">
        <f t="shared" ref="B37:G37" si="50">SUM(B5:B36)</f>
        <v>161547174.00000003</v>
      </c>
      <c r="C37" s="38">
        <f t="shared" si="50"/>
        <v>9977729.3600000013</v>
      </c>
      <c r="D37" s="38">
        <f t="shared" si="50"/>
        <v>171524903.35999998</v>
      </c>
      <c r="E37" s="38">
        <f t="shared" si="50"/>
        <v>141873731.65999997</v>
      </c>
      <c r="F37" s="38">
        <f t="shared" si="50"/>
        <v>141182742.61999997</v>
      </c>
      <c r="G37" s="38">
        <f t="shared" si="50"/>
        <v>29651171.700000007</v>
      </c>
    </row>
    <row r="39" spans="1:7" ht="55.35" customHeight="1" x14ac:dyDescent="0.2">
      <c r="A39" s="30" t="s">
        <v>158</v>
      </c>
      <c r="B39" s="31"/>
      <c r="C39" s="31"/>
      <c r="D39" s="31"/>
      <c r="E39" s="31"/>
      <c r="F39" s="31"/>
      <c r="G39" s="32"/>
    </row>
    <row r="40" spans="1:7" x14ac:dyDescent="0.2">
      <c r="A40" s="19"/>
      <c r="B40" s="33" t="s">
        <v>56</v>
      </c>
      <c r="C40" s="34"/>
      <c r="D40" s="34"/>
      <c r="E40" s="34"/>
      <c r="F40" s="35"/>
      <c r="G40" s="28" t="s">
        <v>55</v>
      </c>
    </row>
    <row r="41" spans="1:7" ht="22.5" x14ac:dyDescent="0.2">
      <c r="A41" s="18" t="s">
        <v>50</v>
      </c>
      <c r="B41" s="2" t="s">
        <v>51</v>
      </c>
      <c r="C41" s="2" t="s">
        <v>114</v>
      </c>
      <c r="D41" s="2" t="s">
        <v>52</v>
      </c>
      <c r="E41" s="2" t="s">
        <v>53</v>
      </c>
      <c r="F41" s="2" t="s">
        <v>54</v>
      </c>
      <c r="G41" s="29"/>
    </row>
    <row r="42" spans="1:7" x14ac:dyDescent="0.2">
      <c r="A42" s="20"/>
      <c r="B42" s="21"/>
      <c r="C42" s="21"/>
      <c r="D42" s="21"/>
      <c r="E42" s="21"/>
      <c r="F42" s="21"/>
      <c r="G42" s="21"/>
    </row>
    <row r="43" spans="1:7" x14ac:dyDescent="0.2">
      <c r="A43" s="15" t="s">
        <v>8</v>
      </c>
      <c r="B43" s="23">
        <v>0</v>
      </c>
      <c r="C43" s="23">
        <v>0</v>
      </c>
      <c r="D43" s="23">
        <f>B43+C43</f>
        <v>0</v>
      </c>
      <c r="E43" s="23">
        <v>0</v>
      </c>
      <c r="F43" s="23">
        <v>0</v>
      </c>
      <c r="G43" s="23">
        <f>D43-E43</f>
        <v>0</v>
      </c>
    </row>
    <row r="44" spans="1:7" x14ac:dyDescent="0.2">
      <c r="A44" s="15" t="s">
        <v>9</v>
      </c>
      <c r="B44" s="23">
        <v>0</v>
      </c>
      <c r="C44" s="23">
        <v>0</v>
      </c>
      <c r="D44" s="23">
        <f t="shared" ref="D44:D46" si="51">B44+C44</f>
        <v>0</v>
      </c>
      <c r="E44" s="23">
        <v>0</v>
      </c>
      <c r="F44" s="23">
        <v>0</v>
      </c>
      <c r="G44" s="23">
        <f t="shared" ref="G44:G46" si="52">D44-E44</f>
        <v>0</v>
      </c>
    </row>
    <row r="45" spans="1:7" x14ac:dyDescent="0.2">
      <c r="A45" s="15" t="s">
        <v>10</v>
      </c>
      <c r="B45" s="23">
        <v>0</v>
      </c>
      <c r="C45" s="23">
        <v>0</v>
      </c>
      <c r="D45" s="23">
        <f t="shared" si="51"/>
        <v>0</v>
      </c>
      <c r="E45" s="23">
        <v>0</v>
      </c>
      <c r="F45" s="23">
        <v>0</v>
      </c>
      <c r="G45" s="23">
        <f t="shared" si="52"/>
        <v>0</v>
      </c>
    </row>
    <row r="46" spans="1:7" x14ac:dyDescent="0.2">
      <c r="A46" s="15" t="s">
        <v>123</v>
      </c>
      <c r="B46" s="23">
        <v>0</v>
      </c>
      <c r="C46" s="23">
        <v>0</v>
      </c>
      <c r="D46" s="23">
        <f t="shared" si="51"/>
        <v>0</v>
      </c>
      <c r="E46" s="23">
        <v>0</v>
      </c>
      <c r="F46" s="23">
        <v>0</v>
      </c>
      <c r="G46" s="23">
        <f t="shared" si="52"/>
        <v>0</v>
      </c>
    </row>
    <row r="47" spans="1:7" x14ac:dyDescent="0.2">
      <c r="A47" s="15"/>
      <c r="B47" s="23"/>
      <c r="C47" s="23"/>
      <c r="D47" s="23"/>
      <c r="E47" s="23"/>
      <c r="F47" s="23"/>
      <c r="G47" s="23"/>
    </row>
    <row r="48" spans="1:7" x14ac:dyDescent="0.2">
      <c r="A48" s="8" t="s">
        <v>122</v>
      </c>
      <c r="B48" s="24">
        <f t="shared" ref="B48:G48" si="53">SUM(B43:B46)</f>
        <v>0</v>
      </c>
      <c r="C48" s="24">
        <f t="shared" si="53"/>
        <v>0</v>
      </c>
      <c r="D48" s="24">
        <f t="shared" si="53"/>
        <v>0</v>
      </c>
      <c r="E48" s="24">
        <f t="shared" si="53"/>
        <v>0</v>
      </c>
      <c r="F48" s="24">
        <f t="shared" si="53"/>
        <v>0</v>
      </c>
      <c r="G48" s="24">
        <f t="shared" si="53"/>
        <v>0</v>
      </c>
    </row>
    <row r="51" spans="1:7" ht="59.45" customHeight="1" x14ac:dyDescent="0.2">
      <c r="A51" s="33" t="s">
        <v>158</v>
      </c>
      <c r="B51" s="34"/>
      <c r="C51" s="34"/>
      <c r="D51" s="34"/>
      <c r="E51" s="34"/>
      <c r="F51" s="34"/>
      <c r="G51" s="35"/>
    </row>
    <row r="52" spans="1:7" x14ac:dyDescent="0.2">
      <c r="A52" s="19"/>
      <c r="B52" s="33" t="s">
        <v>56</v>
      </c>
      <c r="C52" s="34"/>
      <c r="D52" s="34"/>
      <c r="E52" s="34"/>
      <c r="F52" s="35"/>
      <c r="G52" s="28" t="s">
        <v>55</v>
      </c>
    </row>
    <row r="53" spans="1:7" ht="22.5" x14ac:dyDescent="0.2">
      <c r="A53" s="18" t="s">
        <v>50</v>
      </c>
      <c r="B53" s="2" t="s">
        <v>51</v>
      </c>
      <c r="C53" s="2" t="s">
        <v>114</v>
      </c>
      <c r="D53" s="2" t="s">
        <v>52</v>
      </c>
      <c r="E53" s="2" t="s">
        <v>53</v>
      </c>
      <c r="F53" s="2" t="s">
        <v>54</v>
      </c>
      <c r="G53" s="29"/>
    </row>
    <row r="54" spans="1:7" x14ac:dyDescent="0.2">
      <c r="A54" s="20"/>
      <c r="B54" s="21"/>
      <c r="C54" s="21"/>
      <c r="D54" s="21"/>
      <c r="E54" s="21"/>
      <c r="F54" s="21"/>
      <c r="G54" s="21"/>
    </row>
    <row r="55" spans="1:7" x14ac:dyDescent="0.2">
      <c r="A55" s="16" t="s">
        <v>12</v>
      </c>
      <c r="B55" s="23">
        <v>0</v>
      </c>
      <c r="C55" s="23">
        <v>0</v>
      </c>
      <c r="D55" s="23">
        <f t="shared" ref="D55:D67" si="54">B55+C55</f>
        <v>0</v>
      </c>
      <c r="E55" s="23">
        <v>0</v>
      </c>
      <c r="F55" s="23">
        <v>0</v>
      </c>
      <c r="G55" s="23">
        <f t="shared" ref="G55:G67" si="55">D55-E55</f>
        <v>0</v>
      </c>
    </row>
    <row r="56" spans="1:7" x14ac:dyDescent="0.2">
      <c r="A56" s="16"/>
      <c r="B56" s="23"/>
      <c r="C56" s="23"/>
      <c r="D56" s="23"/>
      <c r="E56" s="23"/>
      <c r="F56" s="23"/>
      <c r="G56" s="23"/>
    </row>
    <row r="57" spans="1:7" x14ac:dyDescent="0.2">
      <c r="A57" s="16" t="s">
        <v>11</v>
      </c>
      <c r="B57" s="23">
        <v>0</v>
      </c>
      <c r="C57" s="23">
        <v>0</v>
      </c>
      <c r="D57" s="23">
        <f t="shared" si="54"/>
        <v>0</v>
      </c>
      <c r="E57" s="23">
        <v>0</v>
      </c>
      <c r="F57" s="23">
        <v>0</v>
      </c>
      <c r="G57" s="23">
        <f t="shared" si="55"/>
        <v>0</v>
      </c>
    </row>
    <row r="58" spans="1:7" x14ac:dyDescent="0.2">
      <c r="A58" s="16"/>
      <c r="B58" s="23"/>
      <c r="C58" s="23"/>
      <c r="D58" s="23"/>
      <c r="E58" s="23"/>
      <c r="F58" s="23"/>
      <c r="G58" s="23"/>
    </row>
    <row r="59" spans="1:7" x14ac:dyDescent="0.2">
      <c r="A59" s="16" t="s">
        <v>13</v>
      </c>
      <c r="B59" s="23">
        <v>0</v>
      </c>
      <c r="C59" s="23">
        <v>0</v>
      </c>
      <c r="D59" s="23">
        <f t="shared" si="54"/>
        <v>0</v>
      </c>
      <c r="E59" s="23">
        <v>0</v>
      </c>
      <c r="F59" s="23">
        <v>0</v>
      </c>
      <c r="G59" s="23">
        <f t="shared" si="55"/>
        <v>0</v>
      </c>
    </row>
    <row r="60" spans="1:7" x14ac:dyDescent="0.2">
      <c r="A60" s="16"/>
      <c r="B60" s="23"/>
      <c r="C60" s="23"/>
      <c r="D60" s="23"/>
      <c r="E60" s="23"/>
      <c r="F60" s="23"/>
      <c r="G60" s="23"/>
    </row>
    <row r="61" spans="1:7" x14ac:dyDescent="0.2">
      <c r="A61" s="16" t="s">
        <v>25</v>
      </c>
      <c r="B61" s="23">
        <v>0</v>
      </c>
      <c r="C61" s="23">
        <v>0</v>
      </c>
      <c r="D61" s="23">
        <f t="shared" si="54"/>
        <v>0</v>
      </c>
      <c r="E61" s="23">
        <v>0</v>
      </c>
      <c r="F61" s="23">
        <v>0</v>
      </c>
      <c r="G61" s="23">
        <f t="shared" si="55"/>
        <v>0</v>
      </c>
    </row>
    <row r="62" spans="1:7" x14ac:dyDescent="0.2">
      <c r="A62" s="16"/>
      <c r="B62" s="23"/>
      <c r="C62" s="23"/>
      <c r="D62" s="23"/>
      <c r="E62" s="23"/>
      <c r="F62" s="23"/>
      <c r="G62" s="23"/>
    </row>
    <row r="63" spans="1:7" ht="22.5" x14ac:dyDescent="0.2">
      <c r="A63" s="16" t="s">
        <v>26</v>
      </c>
      <c r="B63" s="23">
        <v>0</v>
      </c>
      <c r="C63" s="23">
        <v>0</v>
      </c>
      <c r="D63" s="23">
        <f t="shared" si="54"/>
        <v>0</v>
      </c>
      <c r="E63" s="23">
        <v>0</v>
      </c>
      <c r="F63" s="23">
        <v>0</v>
      </c>
      <c r="G63" s="23">
        <f t="shared" si="55"/>
        <v>0</v>
      </c>
    </row>
    <row r="64" spans="1:7" x14ac:dyDescent="0.2">
      <c r="A64" s="16"/>
      <c r="B64" s="23"/>
      <c r="C64" s="23"/>
      <c r="D64" s="23"/>
      <c r="E64" s="23"/>
      <c r="F64" s="23"/>
      <c r="G64" s="23"/>
    </row>
    <row r="65" spans="1:7" ht="22.5" x14ac:dyDescent="0.2">
      <c r="A65" s="16" t="s">
        <v>124</v>
      </c>
      <c r="B65" s="23">
        <v>0</v>
      </c>
      <c r="C65" s="23">
        <v>0</v>
      </c>
      <c r="D65" s="23">
        <f t="shared" ref="D65" si="56">B65+C65</f>
        <v>0</v>
      </c>
      <c r="E65" s="23">
        <v>0</v>
      </c>
      <c r="F65" s="23">
        <v>0</v>
      </c>
      <c r="G65" s="23">
        <f t="shared" ref="G65" si="57">D65-E65</f>
        <v>0</v>
      </c>
    </row>
    <row r="66" spans="1:7" x14ac:dyDescent="0.2">
      <c r="A66" s="16"/>
      <c r="B66" s="23"/>
      <c r="C66" s="23"/>
      <c r="D66" s="23"/>
      <c r="E66" s="23"/>
      <c r="F66" s="23"/>
      <c r="G66" s="23"/>
    </row>
    <row r="67" spans="1:7" x14ac:dyDescent="0.2">
      <c r="A67" s="16" t="s">
        <v>14</v>
      </c>
      <c r="B67" s="23">
        <v>0</v>
      </c>
      <c r="C67" s="23">
        <v>0</v>
      </c>
      <c r="D67" s="23">
        <f t="shared" si="54"/>
        <v>0</v>
      </c>
      <c r="E67" s="23">
        <v>0</v>
      </c>
      <c r="F67" s="23">
        <v>0</v>
      </c>
      <c r="G67" s="23">
        <f t="shared" si="55"/>
        <v>0</v>
      </c>
    </row>
    <row r="68" spans="1:7" x14ac:dyDescent="0.2">
      <c r="A68" s="16"/>
      <c r="B68" s="23"/>
      <c r="C68" s="23"/>
      <c r="D68" s="23"/>
      <c r="E68" s="23"/>
      <c r="F68" s="23"/>
      <c r="G68" s="23"/>
    </row>
    <row r="69" spans="1:7" x14ac:dyDescent="0.2">
      <c r="A69" s="16" t="s">
        <v>125</v>
      </c>
      <c r="B69" s="23">
        <v>0</v>
      </c>
      <c r="C69" s="23">
        <v>0</v>
      </c>
      <c r="D69" s="23">
        <f t="shared" ref="D69" si="58">B69+C69</f>
        <v>0</v>
      </c>
      <c r="E69" s="23">
        <v>0</v>
      </c>
      <c r="F69" s="23">
        <v>0</v>
      </c>
      <c r="G69" s="23">
        <f t="shared" ref="G69" si="59">D69-E69</f>
        <v>0</v>
      </c>
    </row>
    <row r="70" spans="1:7" x14ac:dyDescent="0.2">
      <c r="A70" s="16"/>
      <c r="B70" s="23"/>
      <c r="C70" s="23"/>
      <c r="D70" s="23"/>
      <c r="E70" s="23"/>
      <c r="F70" s="23"/>
      <c r="G70" s="23"/>
    </row>
    <row r="71" spans="1:7" x14ac:dyDescent="0.2">
      <c r="A71" s="8" t="s">
        <v>122</v>
      </c>
      <c r="B71" s="24">
        <f t="shared" ref="B71:G71" si="60">SUM(B55:B69)</f>
        <v>0</v>
      </c>
      <c r="C71" s="24">
        <f t="shared" si="60"/>
        <v>0</v>
      </c>
      <c r="D71" s="24">
        <f t="shared" si="60"/>
        <v>0</v>
      </c>
      <c r="E71" s="24">
        <f t="shared" si="60"/>
        <v>0</v>
      </c>
      <c r="F71" s="24">
        <f t="shared" si="60"/>
        <v>0</v>
      </c>
      <c r="G71" s="24">
        <f t="shared" si="60"/>
        <v>0</v>
      </c>
    </row>
    <row r="73" spans="1:7" x14ac:dyDescent="0.2">
      <c r="A73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39:G39"/>
    <mergeCell ref="G52:G53"/>
    <mergeCell ref="G40:G41"/>
    <mergeCell ref="A51:G51"/>
    <mergeCell ref="B2:F2"/>
    <mergeCell ref="B40:F40"/>
    <mergeCell ref="B52:F5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activeCell="B5" sqref="B5:G16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3" t="s">
        <v>129</v>
      </c>
      <c r="B1" s="34"/>
      <c r="C1" s="34"/>
      <c r="D1" s="34"/>
      <c r="E1" s="34"/>
      <c r="F1" s="34"/>
      <c r="G1" s="35"/>
    </row>
    <row r="2" spans="1:7" x14ac:dyDescent="0.2">
      <c r="A2" s="19"/>
      <c r="B2" s="33" t="s">
        <v>56</v>
      </c>
      <c r="C2" s="34"/>
      <c r="D2" s="34"/>
      <c r="E2" s="34"/>
      <c r="F2" s="35"/>
      <c r="G2" s="28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29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5" t="s">
        <v>0</v>
      </c>
      <c r="B5" s="37">
        <v>157356674</v>
      </c>
      <c r="C5" s="37">
        <v>-43109040</v>
      </c>
      <c r="D5" s="37">
        <f>B5+C5</f>
        <v>114247634</v>
      </c>
      <c r="E5" s="37">
        <v>98460573.060000002</v>
      </c>
      <c r="F5" s="37">
        <v>97769584.019999996</v>
      </c>
      <c r="G5" s="37">
        <f>D5-E5</f>
        <v>15787060.939999998</v>
      </c>
    </row>
    <row r="6" spans="1:7" x14ac:dyDescent="0.2">
      <c r="A6" s="25"/>
      <c r="B6" s="37"/>
      <c r="C6" s="37"/>
      <c r="D6" s="37"/>
      <c r="E6" s="37"/>
      <c r="F6" s="37"/>
      <c r="G6" s="37"/>
    </row>
    <row r="7" spans="1:7" x14ac:dyDescent="0.2">
      <c r="A7" s="25" t="s">
        <v>1</v>
      </c>
      <c r="B7" s="37">
        <v>190500</v>
      </c>
      <c r="C7" s="37">
        <v>53086769.359999999</v>
      </c>
      <c r="D7" s="37">
        <f>B7+C7</f>
        <v>53277269.359999999</v>
      </c>
      <c r="E7" s="37">
        <v>39413158.600000001</v>
      </c>
      <c r="F7" s="37">
        <v>39413158.600000001</v>
      </c>
      <c r="G7" s="37">
        <f>D7-E7</f>
        <v>13864110.759999998</v>
      </c>
    </row>
    <row r="8" spans="1:7" x14ac:dyDescent="0.2">
      <c r="A8" s="25"/>
      <c r="B8" s="37"/>
      <c r="C8" s="37"/>
      <c r="D8" s="37"/>
      <c r="E8" s="37"/>
      <c r="F8" s="37"/>
      <c r="G8" s="37"/>
    </row>
    <row r="9" spans="1:7" x14ac:dyDescent="0.2">
      <c r="A9" s="25" t="s">
        <v>2</v>
      </c>
      <c r="B9" s="37">
        <v>4000000</v>
      </c>
      <c r="C9" s="37">
        <v>0</v>
      </c>
      <c r="D9" s="37">
        <f>B9+C9</f>
        <v>4000000</v>
      </c>
      <c r="E9" s="37">
        <v>4000000</v>
      </c>
      <c r="F9" s="37">
        <v>4000000</v>
      </c>
      <c r="G9" s="37">
        <f>D9-E9</f>
        <v>0</v>
      </c>
    </row>
    <row r="10" spans="1:7" x14ac:dyDescent="0.2">
      <c r="A10" s="25"/>
      <c r="B10" s="37"/>
      <c r="C10" s="37"/>
      <c r="D10" s="37"/>
      <c r="E10" s="37"/>
      <c r="F10" s="37"/>
      <c r="G10" s="37"/>
    </row>
    <row r="11" spans="1:7" x14ac:dyDescent="0.2">
      <c r="A11" s="25" t="s">
        <v>39</v>
      </c>
      <c r="B11" s="37">
        <v>0</v>
      </c>
      <c r="C11" s="37">
        <v>0</v>
      </c>
      <c r="D11" s="37">
        <f>B11+C11</f>
        <v>0</v>
      </c>
      <c r="E11" s="37">
        <v>0</v>
      </c>
      <c r="F11" s="37">
        <v>0</v>
      </c>
      <c r="G11" s="37">
        <f>D11-E11</f>
        <v>0</v>
      </c>
    </row>
    <row r="12" spans="1:7" x14ac:dyDescent="0.2">
      <c r="A12" s="25"/>
      <c r="B12" s="37"/>
      <c r="C12" s="37"/>
      <c r="D12" s="37"/>
      <c r="E12" s="37"/>
      <c r="F12" s="37"/>
      <c r="G12" s="37"/>
    </row>
    <row r="13" spans="1:7" x14ac:dyDescent="0.2">
      <c r="A13" s="26" t="s">
        <v>36</v>
      </c>
      <c r="B13" s="37">
        <v>0</v>
      </c>
      <c r="C13" s="37">
        <v>0</v>
      </c>
      <c r="D13" s="37">
        <f>B13+C13</f>
        <v>0</v>
      </c>
      <c r="E13" s="37">
        <v>0</v>
      </c>
      <c r="F13" s="37">
        <v>0</v>
      </c>
      <c r="G13" s="37">
        <f>D13-E13</f>
        <v>0</v>
      </c>
    </row>
    <row r="14" spans="1:7" x14ac:dyDescent="0.2">
      <c r="A14" s="22"/>
      <c r="B14" s="40"/>
      <c r="C14" s="40"/>
      <c r="D14" s="40"/>
      <c r="E14" s="40"/>
      <c r="F14" s="40"/>
      <c r="G14" s="40"/>
    </row>
    <row r="15" spans="1:7" x14ac:dyDescent="0.2">
      <c r="A15" s="7" t="s">
        <v>122</v>
      </c>
      <c r="B15" s="41">
        <f t="shared" ref="B15:G15" si="0">SUM(B5+B7+B9+B11+B13)</f>
        <v>161547174</v>
      </c>
      <c r="C15" s="41">
        <f t="shared" si="0"/>
        <v>9977729.3599999994</v>
      </c>
      <c r="D15" s="41">
        <f t="shared" si="0"/>
        <v>171524903.36000001</v>
      </c>
      <c r="E15" s="41">
        <f t="shared" si="0"/>
        <v>141873731.66</v>
      </c>
      <c r="F15" s="41">
        <f t="shared" si="0"/>
        <v>141182742.62</v>
      </c>
      <c r="G15" s="41">
        <f t="shared" si="0"/>
        <v>29651171.699999996</v>
      </c>
    </row>
    <row r="16" spans="1:7" x14ac:dyDescent="0.2">
      <c r="B16" s="42"/>
      <c r="C16" s="42"/>
      <c r="D16" s="42"/>
      <c r="E16" s="42"/>
      <c r="F16" s="42"/>
      <c r="G16" s="42"/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activeCell="B4" sqref="B4:G7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4" t="s">
        <v>128</v>
      </c>
      <c r="B1" s="34"/>
      <c r="C1" s="34"/>
      <c r="D1" s="34"/>
      <c r="E1" s="34"/>
      <c r="F1" s="34"/>
      <c r="G1" s="35"/>
    </row>
    <row r="2" spans="1:8" x14ac:dyDescent="0.2">
      <c r="A2" s="19"/>
      <c r="B2" s="33" t="s">
        <v>56</v>
      </c>
      <c r="C2" s="34"/>
      <c r="D2" s="34"/>
      <c r="E2" s="34"/>
      <c r="F2" s="35"/>
      <c r="G2" s="28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29"/>
    </row>
    <row r="4" spans="1:8" x14ac:dyDescent="0.2">
      <c r="A4" s="9" t="s">
        <v>57</v>
      </c>
      <c r="B4" s="39">
        <f>SUM(B5:B11)</f>
        <v>44640382.57</v>
      </c>
      <c r="C4" s="39">
        <f>SUM(C5:C11)</f>
        <v>1419634.1300000001</v>
      </c>
      <c r="D4" s="39">
        <f>B4+C4</f>
        <v>46060016.700000003</v>
      </c>
      <c r="E4" s="39">
        <f>SUM(E5:E11)</f>
        <v>44043937.620000005</v>
      </c>
      <c r="F4" s="39">
        <f>SUM(F5:F11)</f>
        <v>44043937.620000005</v>
      </c>
      <c r="G4" s="39">
        <f>D4-E4</f>
        <v>2016079.0799999982</v>
      </c>
    </row>
    <row r="5" spans="1:8" x14ac:dyDescent="0.2">
      <c r="A5" s="11" t="s">
        <v>61</v>
      </c>
      <c r="B5" s="37">
        <v>34854975.799999997</v>
      </c>
      <c r="C5" s="37">
        <v>-2264499.48</v>
      </c>
      <c r="D5" s="37">
        <f t="shared" ref="D5:D68" si="0">B5+C5</f>
        <v>32590476.319999997</v>
      </c>
      <c r="E5" s="37">
        <v>31573902.23</v>
      </c>
      <c r="F5" s="37">
        <v>31573902.23</v>
      </c>
      <c r="G5" s="37">
        <f t="shared" ref="G5:G68" si="1">D5-E5</f>
        <v>1016574.0899999961</v>
      </c>
      <c r="H5" s="6">
        <v>1100</v>
      </c>
    </row>
    <row r="6" spans="1:8" x14ac:dyDescent="0.2">
      <c r="A6" s="11" t="s">
        <v>62</v>
      </c>
      <c r="B6" s="37">
        <v>3116078.88</v>
      </c>
      <c r="C6" s="37">
        <v>2123868.17</v>
      </c>
      <c r="D6" s="37">
        <f t="shared" si="0"/>
        <v>5239947.05</v>
      </c>
      <c r="E6" s="37">
        <v>5212206.1900000004</v>
      </c>
      <c r="F6" s="37">
        <v>5212206.1900000004</v>
      </c>
      <c r="G6" s="37">
        <f t="shared" si="1"/>
        <v>27740.859999999404</v>
      </c>
      <c r="H6" s="6">
        <v>1200</v>
      </c>
    </row>
    <row r="7" spans="1:8" x14ac:dyDescent="0.2">
      <c r="A7" s="11" t="s">
        <v>63</v>
      </c>
      <c r="B7" s="37">
        <v>5990668.8700000001</v>
      </c>
      <c r="C7" s="37">
        <v>88316.96</v>
      </c>
      <c r="D7" s="37">
        <f t="shared" si="0"/>
        <v>6078985.8300000001</v>
      </c>
      <c r="E7" s="37">
        <v>5136958.9800000004</v>
      </c>
      <c r="F7" s="37">
        <v>5136958.9800000004</v>
      </c>
      <c r="G7" s="37">
        <f t="shared" si="1"/>
        <v>942026.84999999963</v>
      </c>
      <c r="H7" s="6">
        <v>1300</v>
      </c>
    </row>
    <row r="8" spans="1:8" x14ac:dyDescent="0.2">
      <c r="A8" s="11" t="s">
        <v>33</v>
      </c>
      <c r="B8" s="37">
        <v>178291.6</v>
      </c>
      <c r="C8" s="37">
        <v>36476.400000000001</v>
      </c>
      <c r="D8" s="37">
        <f t="shared" si="0"/>
        <v>214768</v>
      </c>
      <c r="E8" s="37">
        <v>214768</v>
      </c>
      <c r="F8" s="37">
        <v>214768</v>
      </c>
      <c r="G8" s="37">
        <f t="shared" si="1"/>
        <v>0</v>
      </c>
      <c r="H8" s="6">
        <v>1400</v>
      </c>
    </row>
    <row r="9" spans="1:8" x14ac:dyDescent="0.2">
      <c r="A9" s="11" t="s">
        <v>64</v>
      </c>
      <c r="B9" s="37">
        <v>500367.42</v>
      </c>
      <c r="C9" s="37">
        <v>1435472.08</v>
      </c>
      <c r="D9" s="37">
        <f t="shared" si="0"/>
        <v>1935839.5</v>
      </c>
      <c r="E9" s="37">
        <v>1906102.22</v>
      </c>
      <c r="F9" s="37">
        <v>1906102.22</v>
      </c>
      <c r="G9" s="37">
        <f t="shared" si="1"/>
        <v>29737.280000000028</v>
      </c>
      <c r="H9" s="6">
        <v>1500</v>
      </c>
    </row>
    <row r="10" spans="1:8" x14ac:dyDescent="0.2">
      <c r="A10" s="11" t="s">
        <v>34</v>
      </c>
      <c r="B10" s="37">
        <v>0</v>
      </c>
      <c r="C10" s="37">
        <v>0</v>
      </c>
      <c r="D10" s="37">
        <f t="shared" si="0"/>
        <v>0</v>
      </c>
      <c r="E10" s="37">
        <v>0</v>
      </c>
      <c r="F10" s="37">
        <v>0</v>
      </c>
      <c r="G10" s="37">
        <f t="shared" si="1"/>
        <v>0</v>
      </c>
      <c r="H10" s="6">
        <v>1600</v>
      </c>
    </row>
    <row r="11" spans="1:8" x14ac:dyDescent="0.2">
      <c r="A11" s="11" t="s">
        <v>65</v>
      </c>
      <c r="B11" s="37">
        <v>0</v>
      </c>
      <c r="C11" s="37">
        <v>0</v>
      </c>
      <c r="D11" s="37">
        <f t="shared" si="0"/>
        <v>0</v>
      </c>
      <c r="E11" s="37">
        <v>0</v>
      </c>
      <c r="F11" s="37">
        <v>0</v>
      </c>
      <c r="G11" s="37">
        <f t="shared" si="1"/>
        <v>0</v>
      </c>
      <c r="H11" s="6">
        <v>1700</v>
      </c>
    </row>
    <row r="12" spans="1:8" x14ac:dyDescent="0.2">
      <c r="A12" s="9" t="s">
        <v>117</v>
      </c>
      <c r="B12" s="36">
        <f>SUM(B13:B21)</f>
        <v>13052094.309999999</v>
      </c>
      <c r="C12" s="36">
        <f>SUM(C13:C21)</f>
        <v>-1132139.5400000003</v>
      </c>
      <c r="D12" s="36">
        <f t="shared" si="0"/>
        <v>11919954.769999998</v>
      </c>
      <c r="E12" s="36">
        <f>SUM(E13:E21)</f>
        <v>11814982.300000001</v>
      </c>
      <c r="F12" s="36">
        <f>SUM(F13:F21)</f>
        <v>11649180.719999999</v>
      </c>
      <c r="G12" s="36">
        <f t="shared" si="1"/>
        <v>104972.46999999695</v>
      </c>
      <c r="H12" s="10">
        <v>0</v>
      </c>
    </row>
    <row r="13" spans="1:8" x14ac:dyDescent="0.2">
      <c r="A13" s="11" t="s">
        <v>66</v>
      </c>
      <c r="B13" s="37">
        <v>1035943</v>
      </c>
      <c r="C13" s="37">
        <v>-454689.73</v>
      </c>
      <c r="D13" s="37">
        <f t="shared" si="0"/>
        <v>581253.27</v>
      </c>
      <c r="E13" s="37">
        <v>577853.29</v>
      </c>
      <c r="F13" s="37">
        <v>577853.29</v>
      </c>
      <c r="G13" s="37">
        <f t="shared" si="1"/>
        <v>3399.9799999999814</v>
      </c>
      <c r="H13" s="6">
        <v>2100</v>
      </c>
    </row>
    <row r="14" spans="1:8" x14ac:dyDescent="0.2">
      <c r="A14" s="11" t="s">
        <v>67</v>
      </c>
      <c r="B14" s="37">
        <v>180500</v>
      </c>
      <c r="C14" s="37">
        <v>-132851.32</v>
      </c>
      <c r="D14" s="37">
        <f t="shared" si="0"/>
        <v>47648.679999999993</v>
      </c>
      <c r="E14" s="37">
        <v>47648.68</v>
      </c>
      <c r="F14" s="37">
        <v>47648.68</v>
      </c>
      <c r="G14" s="37">
        <f t="shared" si="1"/>
        <v>0</v>
      </c>
      <c r="H14" s="6">
        <v>2200</v>
      </c>
    </row>
    <row r="15" spans="1:8" x14ac:dyDescent="0.2">
      <c r="A15" s="11" t="s">
        <v>68</v>
      </c>
      <c r="B15" s="37">
        <v>0</v>
      </c>
      <c r="C15" s="37">
        <v>0</v>
      </c>
      <c r="D15" s="37">
        <f t="shared" si="0"/>
        <v>0</v>
      </c>
      <c r="E15" s="37">
        <v>0</v>
      </c>
      <c r="F15" s="37">
        <v>0</v>
      </c>
      <c r="G15" s="37">
        <f t="shared" si="1"/>
        <v>0</v>
      </c>
      <c r="H15" s="6">
        <v>2300</v>
      </c>
    </row>
    <row r="16" spans="1:8" x14ac:dyDescent="0.2">
      <c r="A16" s="11" t="s">
        <v>69</v>
      </c>
      <c r="B16" s="37">
        <v>4589699.45</v>
      </c>
      <c r="C16" s="37">
        <v>-470512.03</v>
      </c>
      <c r="D16" s="37">
        <f t="shared" si="0"/>
        <v>4119187.42</v>
      </c>
      <c r="E16" s="37">
        <v>4109187.42</v>
      </c>
      <c r="F16" s="37">
        <v>4109187.42</v>
      </c>
      <c r="G16" s="37">
        <f t="shared" si="1"/>
        <v>10000</v>
      </c>
      <c r="H16" s="6">
        <v>2400</v>
      </c>
    </row>
    <row r="17" spans="1:8" x14ac:dyDescent="0.2">
      <c r="A17" s="11" t="s">
        <v>70</v>
      </c>
      <c r="B17" s="37">
        <v>570000</v>
      </c>
      <c r="C17" s="37">
        <v>-335402.87</v>
      </c>
      <c r="D17" s="37">
        <f t="shared" si="0"/>
        <v>234597.13</v>
      </c>
      <c r="E17" s="37">
        <v>234250.67</v>
      </c>
      <c r="F17" s="37">
        <v>234250.67</v>
      </c>
      <c r="G17" s="37">
        <f t="shared" si="1"/>
        <v>346.45999999999185</v>
      </c>
      <c r="H17" s="6">
        <v>2500</v>
      </c>
    </row>
    <row r="18" spans="1:8" x14ac:dyDescent="0.2">
      <c r="A18" s="11" t="s">
        <v>71</v>
      </c>
      <c r="B18" s="37">
        <v>4590878</v>
      </c>
      <c r="C18" s="37">
        <v>607743.97</v>
      </c>
      <c r="D18" s="37">
        <f t="shared" si="0"/>
        <v>5198621.97</v>
      </c>
      <c r="E18" s="37">
        <v>5128274.74</v>
      </c>
      <c r="F18" s="37">
        <v>4962473.16</v>
      </c>
      <c r="G18" s="37">
        <f t="shared" si="1"/>
        <v>70347.229999999516</v>
      </c>
      <c r="H18" s="6">
        <v>2600</v>
      </c>
    </row>
    <row r="19" spans="1:8" x14ac:dyDescent="0.2">
      <c r="A19" s="11" t="s">
        <v>72</v>
      </c>
      <c r="B19" s="37">
        <v>794593.86</v>
      </c>
      <c r="C19" s="37">
        <v>-360159.79</v>
      </c>
      <c r="D19" s="37">
        <f t="shared" si="0"/>
        <v>434434.07</v>
      </c>
      <c r="E19" s="37">
        <v>434434.07</v>
      </c>
      <c r="F19" s="37">
        <v>434434.07</v>
      </c>
      <c r="G19" s="37">
        <f t="shared" si="1"/>
        <v>0</v>
      </c>
      <c r="H19" s="6">
        <v>2700</v>
      </c>
    </row>
    <row r="20" spans="1:8" x14ac:dyDescent="0.2">
      <c r="A20" s="11" t="s">
        <v>73</v>
      </c>
      <c r="B20" s="37">
        <v>50000</v>
      </c>
      <c r="C20" s="37">
        <v>-48875</v>
      </c>
      <c r="D20" s="37">
        <f t="shared" si="0"/>
        <v>1125</v>
      </c>
      <c r="E20" s="37">
        <v>1125</v>
      </c>
      <c r="F20" s="37">
        <v>1125</v>
      </c>
      <c r="G20" s="37">
        <f t="shared" si="1"/>
        <v>0</v>
      </c>
      <c r="H20" s="6">
        <v>2800</v>
      </c>
    </row>
    <row r="21" spans="1:8" x14ac:dyDescent="0.2">
      <c r="A21" s="11" t="s">
        <v>74</v>
      </c>
      <c r="B21" s="37">
        <v>1240480</v>
      </c>
      <c r="C21" s="37">
        <v>62607.23</v>
      </c>
      <c r="D21" s="37">
        <f t="shared" si="0"/>
        <v>1303087.23</v>
      </c>
      <c r="E21" s="37">
        <v>1282208.43</v>
      </c>
      <c r="F21" s="37">
        <v>1282208.43</v>
      </c>
      <c r="G21" s="37">
        <f t="shared" si="1"/>
        <v>20878.800000000047</v>
      </c>
      <c r="H21" s="6">
        <v>2900</v>
      </c>
    </row>
    <row r="22" spans="1:8" x14ac:dyDescent="0.2">
      <c r="A22" s="9" t="s">
        <v>58</v>
      </c>
      <c r="B22" s="36">
        <f>SUM(B23:B31)</f>
        <v>14275709.07</v>
      </c>
      <c r="C22" s="36">
        <f>SUM(C23:C31)</f>
        <v>14373160.98</v>
      </c>
      <c r="D22" s="36">
        <f t="shared" si="0"/>
        <v>28648870.050000001</v>
      </c>
      <c r="E22" s="36">
        <f>SUM(E23:E31)</f>
        <v>24621135.810000002</v>
      </c>
      <c r="F22" s="36">
        <f>SUM(F23:F31)</f>
        <v>24095948.349999998</v>
      </c>
      <c r="G22" s="36">
        <f t="shared" si="1"/>
        <v>4027734.2399999984</v>
      </c>
      <c r="H22" s="10">
        <v>0</v>
      </c>
    </row>
    <row r="23" spans="1:8" x14ac:dyDescent="0.2">
      <c r="A23" s="11" t="s">
        <v>75</v>
      </c>
      <c r="B23" s="37">
        <v>2722000</v>
      </c>
      <c r="C23" s="37">
        <v>464796.06</v>
      </c>
      <c r="D23" s="37">
        <f t="shared" si="0"/>
        <v>3186796.06</v>
      </c>
      <c r="E23" s="37">
        <v>2967510.52</v>
      </c>
      <c r="F23" s="37">
        <v>2967510.52</v>
      </c>
      <c r="G23" s="37">
        <f t="shared" si="1"/>
        <v>219285.54000000004</v>
      </c>
      <c r="H23" s="6">
        <v>3100</v>
      </c>
    </row>
    <row r="24" spans="1:8" x14ac:dyDescent="0.2">
      <c r="A24" s="11" t="s">
        <v>76</v>
      </c>
      <c r="B24" s="37">
        <v>650950</v>
      </c>
      <c r="C24" s="37">
        <v>1140621.58</v>
      </c>
      <c r="D24" s="37">
        <f t="shared" si="0"/>
        <v>1791571.58</v>
      </c>
      <c r="E24" s="37">
        <v>1791571.58</v>
      </c>
      <c r="F24" s="37">
        <v>1791571.58</v>
      </c>
      <c r="G24" s="37">
        <f t="shared" si="1"/>
        <v>0</v>
      </c>
      <c r="H24" s="6">
        <v>3200</v>
      </c>
    </row>
    <row r="25" spans="1:8" x14ac:dyDescent="0.2">
      <c r="A25" s="11" t="s">
        <v>77</v>
      </c>
      <c r="B25" s="37">
        <v>940000</v>
      </c>
      <c r="C25" s="37">
        <v>342559.12</v>
      </c>
      <c r="D25" s="37">
        <f t="shared" si="0"/>
        <v>1282559.1200000001</v>
      </c>
      <c r="E25" s="37">
        <v>1106719.1200000001</v>
      </c>
      <c r="F25" s="37">
        <v>1106719.1200000001</v>
      </c>
      <c r="G25" s="37">
        <f t="shared" si="1"/>
        <v>175840</v>
      </c>
      <c r="H25" s="6">
        <v>3300</v>
      </c>
    </row>
    <row r="26" spans="1:8" x14ac:dyDescent="0.2">
      <c r="A26" s="11" t="s">
        <v>78</v>
      </c>
      <c r="B26" s="37">
        <v>222425.28</v>
      </c>
      <c r="C26" s="37">
        <v>92598.399999999994</v>
      </c>
      <c r="D26" s="37">
        <f t="shared" si="0"/>
        <v>315023.68</v>
      </c>
      <c r="E26" s="37">
        <v>307445.65000000002</v>
      </c>
      <c r="F26" s="37">
        <v>307445.65000000002</v>
      </c>
      <c r="G26" s="37">
        <f t="shared" si="1"/>
        <v>7578.0299999999697</v>
      </c>
      <c r="H26" s="6">
        <v>3400</v>
      </c>
    </row>
    <row r="27" spans="1:8" x14ac:dyDescent="0.2">
      <c r="A27" s="11" t="s">
        <v>79</v>
      </c>
      <c r="B27" s="37">
        <v>932450</v>
      </c>
      <c r="C27" s="37">
        <v>-263089.67</v>
      </c>
      <c r="D27" s="37">
        <f t="shared" si="0"/>
        <v>669360.33000000007</v>
      </c>
      <c r="E27" s="37">
        <v>662872.32999999996</v>
      </c>
      <c r="F27" s="37">
        <v>662872.32999999996</v>
      </c>
      <c r="G27" s="37">
        <f t="shared" si="1"/>
        <v>6488.0000000001164</v>
      </c>
      <c r="H27" s="6">
        <v>3500</v>
      </c>
    </row>
    <row r="28" spans="1:8" x14ac:dyDescent="0.2">
      <c r="A28" s="11" t="s">
        <v>126</v>
      </c>
      <c r="B28" s="37">
        <v>30000</v>
      </c>
      <c r="C28" s="37">
        <v>198940</v>
      </c>
      <c r="D28" s="37">
        <f t="shared" si="0"/>
        <v>228940</v>
      </c>
      <c r="E28" s="37">
        <v>188500</v>
      </c>
      <c r="F28" s="37">
        <v>188500</v>
      </c>
      <c r="G28" s="37">
        <f t="shared" si="1"/>
        <v>40440</v>
      </c>
      <c r="H28" s="6">
        <v>3600</v>
      </c>
    </row>
    <row r="29" spans="1:8" x14ac:dyDescent="0.2">
      <c r="A29" s="11" t="s">
        <v>80</v>
      </c>
      <c r="B29" s="37">
        <v>100000</v>
      </c>
      <c r="C29" s="37">
        <v>60801.89</v>
      </c>
      <c r="D29" s="37">
        <f t="shared" si="0"/>
        <v>160801.89000000001</v>
      </c>
      <c r="E29" s="37">
        <v>137886.81</v>
      </c>
      <c r="F29" s="37">
        <v>137886.81</v>
      </c>
      <c r="G29" s="37">
        <f t="shared" si="1"/>
        <v>22915.080000000016</v>
      </c>
      <c r="H29" s="6">
        <v>3700</v>
      </c>
    </row>
    <row r="30" spans="1:8" x14ac:dyDescent="0.2">
      <c r="A30" s="11" t="s">
        <v>81</v>
      </c>
      <c r="B30" s="37">
        <v>3757700</v>
      </c>
      <c r="C30" s="37">
        <v>8386211.29</v>
      </c>
      <c r="D30" s="37">
        <f t="shared" si="0"/>
        <v>12143911.289999999</v>
      </c>
      <c r="E30" s="37">
        <v>11485920.970000001</v>
      </c>
      <c r="F30" s="37">
        <v>11454134.93</v>
      </c>
      <c r="G30" s="37">
        <f t="shared" si="1"/>
        <v>657990.31999999844</v>
      </c>
      <c r="H30" s="6">
        <v>3800</v>
      </c>
    </row>
    <row r="31" spans="1:8" x14ac:dyDescent="0.2">
      <c r="A31" s="11" t="s">
        <v>18</v>
      </c>
      <c r="B31" s="37">
        <v>4920183.79</v>
      </c>
      <c r="C31" s="37">
        <v>3949722.31</v>
      </c>
      <c r="D31" s="37">
        <f t="shared" si="0"/>
        <v>8869906.0999999996</v>
      </c>
      <c r="E31" s="37">
        <v>5972708.8300000001</v>
      </c>
      <c r="F31" s="37">
        <v>5479307.4100000001</v>
      </c>
      <c r="G31" s="37">
        <f t="shared" si="1"/>
        <v>2897197.2699999996</v>
      </c>
      <c r="H31" s="6">
        <v>3900</v>
      </c>
    </row>
    <row r="32" spans="1:8" x14ac:dyDescent="0.2">
      <c r="A32" s="9" t="s">
        <v>118</v>
      </c>
      <c r="B32" s="36">
        <f>SUM(B33:B41)</f>
        <v>11511487.050000001</v>
      </c>
      <c r="C32" s="36">
        <f>SUM(C33:C41)</f>
        <v>13684388.530000001</v>
      </c>
      <c r="D32" s="36">
        <f t="shared" si="0"/>
        <v>25195875.580000002</v>
      </c>
      <c r="E32" s="36">
        <f>SUM(E33:E41)</f>
        <v>17872688.129999999</v>
      </c>
      <c r="F32" s="36">
        <f>SUM(F33:F41)</f>
        <v>17872688.129999999</v>
      </c>
      <c r="G32" s="36">
        <f t="shared" si="1"/>
        <v>7323187.450000003</v>
      </c>
      <c r="H32" s="10">
        <v>0</v>
      </c>
    </row>
    <row r="33" spans="1:8" x14ac:dyDescent="0.2">
      <c r="A33" s="11" t="s">
        <v>82</v>
      </c>
      <c r="B33" s="37">
        <v>0</v>
      </c>
      <c r="C33" s="37">
        <v>0</v>
      </c>
      <c r="D33" s="37">
        <f t="shared" si="0"/>
        <v>0</v>
      </c>
      <c r="E33" s="37">
        <v>0</v>
      </c>
      <c r="F33" s="37">
        <v>0</v>
      </c>
      <c r="G33" s="37">
        <f t="shared" si="1"/>
        <v>0</v>
      </c>
      <c r="H33" s="6">
        <v>4100</v>
      </c>
    </row>
    <row r="34" spans="1:8" x14ac:dyDescent="0.2">
      <c r="A34" s="11" t="s">
        <v>83</v>
      </c>
      <c r="B34" s="37">
        <v>9082278</v>
      </c>
      <c r="C34" s="37">
        <v>130685.79</v>
      </c>
      <c r="D34" s="37">
        <f t="shared" si="0"/>
        <v>9212963.7899999991</v>
      </c>
      <c r="E34" s="37">
        <v>9200262.2899999991</v>
      </c>
      <c r="F34" s="37">
        <v>9200262.2899999991</v>
      </c>
      <c r="G34" s="37">
        <f t="shared" si="1"/>
        <v>12701.5</v>
      </c>
      <c r="H34" s="6">
        <v>4200</v>
      </c>
    </row>
    <row r="35" spans="1:8" x14ac:dyDescent="0.2">
      <c r="A35" s="11" t="s">
        <v>84</v>
      </c>
      <c r="B35" s="37">
        <v>735674</v>
      </c>
      <c r="C35" s="37">
        <v>6493496.21</v>
      </c>
      <c r="D35" s="37">
        <f t="shared" si="0"/>
        <v>7229170.21</v>
      </c>
      <c r="E35" s="37">
        <v>3892128.8</v>
      </c>
      <c r="F35" s="37">
        <v>3892128.8</v>
      </c>
      <c r="G35" s="37">
        <f t="shared" si="1"/>
        <v>3337041.41</v>
      </c>
      <c r="H35" s="6">
        <v>4300</v>
      </c>
    </row>
    <row r="36" spans="1:8" x14ac:dyDescent="0.2">
      <c r="A36" s="11" t="s">
        <v>85</v>
      </c>
      <c r="B36" s="37">
        <v>1693535.05</v>
      </c>
      <c r="C36" s="37">
        <v>7060206.5300000003</v>
      </c>
      <c r="D36" s="37">
        <f t="shared" si="0"/>
        <v>8753741.5800000001</v>
      </c>
      <c r="E36" s="37">
        <v>4780297.04</v>
      </c>
      <c r="F36" s="37">
        <v>4780297.04</v>
      </c>
      <c r="G36" s="37">
        <f t="shared" si="1"/>
        <v>3973444.54</v>
      </c>
      <c r="H36" s="6">
        <v>4400</v>
      </c>
    </row>
    <row r="37" spans="1:8" x14ac:dyDescent="0.2">
      <c r="A37" s="11" t="s">
        <v>39</v>
      </c>
      <c r="B37" s="37">
        <v>0</v>
      </c>
      <c r="C37" s="37">
        <v>0</v>
      </c>
      <c r="D37" s="37">
        <f t="shared" si="0"/>
        <v>0</v>
      </c>
      <c r="E37" s="37">
        <v>0</v>
      </c>
      <c r="F37" s="37">
        <v>0</v>
      </c>
      <c r="G37" s="37">
        <f t="shared" si="1"/>
        <v>0</v>
      </c>
      <c r="H37" s="6">
        <v>4500</v>
      </c>
    </row>
    <row r="38" spans="1:8" x14ac:dyDescent="0.2">
      <c r="A38" s="11" t="s">
        <v>86</v>
      </c>
      <c r="B38" s="37">
        <v>0</v>
      </c>
      <c r="C38" s="37">
        <v>0</v>
      </c>
      <c r="D38" s="37">
        <f t="shared" si="0"/>
        <v>0</v>
      </c>
      <c r="E38" s="37">
        <v>0</v>
      </c>
      <c r="F38" s="37">
        <v>0</v>
      </c>
      <c r="G38" s="37">
        <f t="shared" si="1"/>
        <v>0</v>
      </c>
      <c r="H38" s="6">
        <v>4600</v>
      </c>
    </row>
    <row r="39" spans="1:8" x14ac:dyDescent="0.2">
      <c r="A39" s="11" t="s">
        <v>87</v>
      </c>
      <c r="B39" s="37">
        <v>0</v>
      </c>
      <c r="C39" s="37">
        <v>0</v>
      </c>
      <c r="D39" s="37">
        <f t="shared" si="0"/>
        <v>0</v>
      </c>
      <c r="E39" s="37">
        <v>0</v>
      </c>
      <c r="F39" s="37">
        <v>0</v>
      </c>
      <c r="G39" s="37">
        <f t="shared" si="1"/>
        <v>0</v>
      </c>
      <c r="H39" s="6">
        <v>4700</v>
      </c>
    </row>
    <row r="40" spans="1:8" x14ac:dyDescent="0.2">
      <c r="A40" s="11" t="s">
        <v>35</v>
      </c>
      <c r="B40" s="37">
        <v>0</v>
      </c>
      <c r="C40" s="37">
        <v>0</v>
      </c>
      <c r="D40" s="37">
        <f t="shared" si="0"/>
        <v>0</v>
      </c>
      <c r="E40" s="37">
        <v>0</v>
      </c>
      <c r="F40" s="37">
        <v>0</v>
      </c>
      <c r="G40" s="37">
        <f t="shared" si="1"/>
        <v>0</v>
      </c>
      <c r="H40" s="6">
        <v>4800</v>
      </c>
    </row>
    <row r="41" spans="1:8" x14ac:dyDescent="0.2">
      <c r="A41" s="11" t="s">
        <v>88</v>
      </c>
      <c r="B41" s="37">
        <v>0</v>
      </c>
      <c r="C41" s="37">
        <v>0</v>
      </c>
      <c r="D41" s="37">
        <f t="shared" si="0"/>
        <v>0</v>
      </c>
      <c r="E41" s="37">
        <v>0</v>
      </c>
      <c r="F41" s="37">
        <v>0</v>
      </c>
      <c r="G41" s="37">
        <f t="shared" si="1"/>
        <v>0</v>
      </c>
      <c r="H41" s="6">
        <v>4900</v>
      </c>
    </row>
    <row r="42" spans="1:8" x14ac:dyDescent="0.2">
      <c r="A42" s="9" t="s">
        <v>119</v>
      </c>
      <c r="B42" s="36">
        <f>SUM(B43:B51)</f>
        <v>190500</v>
      </c>
      <c r="C42" s="36">
        <f>SUM(C43:C51)</f>
        <v>197270.03</v>
      </c>
      <c r="D42" s="36">
        <f t="shared" si="0"/>
        <v>387770.03</v>
      </c>
      <c r="E42" s="36">
        <f>SUM(E43:E51)</f>
        <v>387770.03</v>
      </c>
      <c r="F42" s="36">
        <f>SUM(F43:F51)</f>
        <v>387770.03</v>
      </c>
      <c r="G42" s="36">
        <f t="shared" si="1"/>
        <v>0</v>
      </c>
      <c r="H42" s="10">
        <v>0</v>
      </c>
    </row>
    <row r="43" spans="1:8" x14ac:dyDescent="0.2">
      <c r="A43" s="3" t="s">
        <v>89</v>
      </c>
      <c r="B43" s="37">
        <v>115500</v>
      </c>
      <c r="C43" s="37">
        <v>151024</v>
      </c>
      <c r="D43" s="37">
        <f t="shared" si="0"/>
        <v>266524</v>
      </c>
      <c r="E43" s="37">
        <v>266524</v>
      </c>
      <c r="F43" s="37">
        <v>266524</v>
      </c>
      <c r="G43" s="37">
        <f t="shared" si="1"/>
        <v>0</v>
      </c>
      <c r="H43" s="6">
        <v>5100</v>
      </c>
    </row>
    <row r="44" spans="1:8" x14ac:dyDescent="0.2">
      <c r="A44" s="11" t="s">
        <v>90</v>
      </c>
      <c r="B44" s="37">
        <v>25000</v>
      </c>
      <c r="C44" s="37">
        <v>8189.03</v>
      </c>
      <c r="D44" s="37">
        <f t="shared" si="0"/>
        <v>33189.03</v>
      </c>
      <c r="E44" s="37">
        <v>33189.03</v>
      </c>
      <c r="F44" s="37">
        <v>33189.03</v>
      </c>
      <c r="G44" s="37">
        <f t="shared" si="1"/>
        <v>0</v>
      </c>
      <c r="H44" s="6">
        <v>5200</v>
      </c>
    </row>
    <row r="45" spans="1:8" x14ac:dyDescent="0.2">
      <c r="A45" s="11" t="s">
        <v>91</v>
      </c>
      <c r="B45" s="37">
        <v>0</v>
      </c>
      <c r="C45" s="37">
        <v>0</v>
      </c>
      <c r="D45" s="37">
        <f t="shared" si="0"/>
        <v>0</v>
      </c>
      <c r="E45" s="37">
        <v>0</v>
      </c>
      <c r="F45" s="37">
        <v>0</v>
      </c>
      <c r="G45" s="37">
        <f t="shared" si="1"/>
        <v>0</v>
      </c>
      <c r="H45" s="6">
        <v>5300</v>
      </c>
    </row>
    <row r="46" spans="1:8" x14ac:dyDescent="0.2">
      <c r="A46" s="11" t="s">
        <v>92</v>
      </c>
      <c r="B46" s="37">
        <v>0</v>
      </c>
      <c r="C46" s="37">
        <v>0</v>
      </c>
      <c r="D46" s="37">
        <f t="shared" si="0"/>
        <v>0</v>
      </c>
      <c r="E46" s="37">
        <v>0</v>
      </c>
      <c r="F46" s="37">
        <v>0</v>
      </c>
      <c r="G46" s="37">
        <f t="shared" si="1"/>
        <v>0</v>
      </c>
      <c r="H46" s="6">
        <v>5400</v>
      </c>
    </row>
    <row r="47" spans="1:8" x14ac:dyDescent="0.2">
      <c r="A47" s="11" t="s">
        <v>93</v>
      </c>
      <c r="B47" s="37">
        <v>0</v>
      </c>
      <c r="C47" s="37">
        <v>0</v>
      </c>
      <c r="D47" s="37">
        <f t="shared" si="0"/>
        <v>0</v>
      </c>
      <c r="E47" s="37">
        <v>0</v>
      </c>
      <c r="F47" s="37">
        <v>0</v>
      </c>
      <c r="G47" s="37">
        <f t="shared" si="1"/>
        <v>0</v>
      </c>
      <c r="H47" s="6">
        <v>5500</v>
      </c>
    </row>
    <row r="48" spans="1:8" x14ac:dyDescent="0.2">
      <c r="A48" s="11" t="s">
        <v>94</v>
      </c>
      <c r="B48" s="37">
        <v>50000</v>
      </c>
      <c r="C48" s="37">
        <v>38057</v>
      </c>
      <c r="D48" s="37">
        <f t="shared" si="0"/>
        <v>88057</v>
      </c>
      <c r="E48" s="37">
        <v>88057</v>
      </c>
      <c r="F48" s="37">
        <v>88057</v>
      </c>
      <c r="G48" s="37">
        <f t="shared" si="1"/>
        <v>0</v>
      </c>
      <c r="H48" s="6">
        <v>5600</v>
      </c>
    </row>
    <row r="49" spans="1:8" x14ac:dyDescent="0.2">
      <c r="A49" s="11" t="s">
        <v>95</v>
      </c>
      <c r="B49" s="37">
        <v>0</v>
      </c>
      <c r="C49" s="37">
        <v>0</v>
      </c>
      <c r="D49" s="37">
        <f t="shared" si="0"/>
        <v>0</v>
      </c>
      <c r="E49" s="37">
        <v>0</v>
      </c>
      <c r="F49" s="37">
        <v>0</v>
      </c>
      <c r="G49" s="37">
        <f t="shared" si="1"/>
        <v>0</v>
      </c>
      <c r="H49" s="6">
        <v>5700</v>
      </c>
    </row>
    <row r="50" spans="1:8" x14ac:dyDescent="0.2">
      <c r="A50" s="11" t="s">
        <v>96</v>
      </c>
      <c r="B50" s="37">
        <v>0</v>
      </c>
      <c r="C50" s="37">
        <v>0</v>
      </c>
      <c r="D50" s="37">
        <f t="shared" si="0"/>
        <v>0</v>
      </c>
      <c r="E50" s="37">
        <v>0</v>
      </c>
      <c r="F50" s="37">
        <v>0</v>
      </c>
      <c r="G50" s="37">
        <f t="shared" si="1"/>
        <v>0</v>
      </c>
      <c r="H50" s="6">
        <v>5800</v>
      </c>
    </row>
    <row r="51" spans="1:8" x14ac:dyDescent="0.2">
      <c r="A51" s="11" t="s">
        <v>97</v>
      </c>
      <c r="B51" s="37">
        <v>0</v>
      </c>
      <c r="C51" s="37">
        <v>0</v>
      </c>
      <c r="D51" s="37">
        <f t="shared" si="0"/>
        <v>0</v>
      </c>
      <c r="E51" s="37">
        <v>0</v>
      </c>
      <c r="F51" s="37">
        <v>0</v>
      </c>
      <c r="G51" s="37">
        <f t="shared" si="1"/>
        <v>0</v>
      </c>
      <c r="H51" s="6">
        <v>5900</v>
      </c>
    </row>
    <row r="52" spans="1:8" x14ac:dyDescent="0.2">
      <c r="A52" s="9" t="s">
        <v>59</v>
      </c>
      <c r="B52" s="36">
        <f>SUM(B53:B55)</f>
        <v>0</v>
      </c>
      <c r="C52" s="36">
        <f>SUM(C53:C55)</f>
        <v>52847668.530000001</v>
      </c>
      <c r="D52" s="36">
        <f t="shared" si="0"/>
        <v>52847668.530000001</v>
      </c>
      <c r="E52" s="36">
        <f>SUM(E53:E55)</f>
        <v>38983557.769999996</v>
      </c>
      <c r="F52" s="36">
        <f>SUM(F53:F55)</f>
        <v>38983557.769999996</v>
      </c>
      <c r="G52" s="36">
        <f t="shared" si="1"/>
        <v>13864110.760000005</v>
      </c>
      <c r="H52" s="10">
        <v>0</v>
      </c>
    </row>
    <row r="53" spans="1:8" x14ac:dyDescent="0.2">
      <c r="A53" s="11" t="s">
        <v>98</v>
      </c>
      <c r="B53" s="37">
        <v>0</v>
      </c>
      <c r="C53" s="37">
        <v>25124756.52</v>
      </c>
      <c r="D53" s="37">
        <f t="shared" si="0"/>
        <v>25124756.52</v>
      </c>
      <c r="E53" s="37">
        <v>18636449.59</v>
      </c>
      <c r="F53" s="37">
        <v>18636449.59</v>
      </c>
      <c r="G53" s="37">
        <f t="shared" si="1"/>
        <v>6488306.9299999997</v>
      </c>
      <c r="H53" s="6">
        <v>6100</v>
      </c>
    </row>
    <row r="54" spans="1:8" x14ac:dyDescent="0.2">
      <c r="A54" s="11" t="s">
        <v>99</v>
      </c>
      <c r="B54" s="37">
        <v>0</v>
      </c>
      <c r="C54" s="37">
        <v>27722912.010000002</v>
      </c>
      <c r="D54" s="37">
        <f t="shared" si="0"/>
        <v>27722912.010000002</v>
      </c>
      <c r="E54" s="37">
        <v>20347108.18</v>
      </c>
      <c r="F54" s="37">
        <v>20347108.18</v>
      </c>
      <c r="G54" s="37">
        <f t="shared" si="1"/>
        <v>7375803.8300000019</v>
      </c>
      <c r="H54" s="6">
        <v>6200</v>
      </c>
    </row>
    <row r="55" spans="1:8" x14ac:dyDescent="0.2">
      <c r="A55" s="11" t="s">
        <v>100</v>
      </c>
      <c r="B55" s="37">
        <v>0</v>
      </c>
      <c r="C55" s="37">
        <v>0</v>
      </c>
      <c r="D55" s="37">
        <f t="shared" si="0"/>
        <v>0</v>
      </c>
      <c r="E55" s="37">
        <v>0</v>
      </c>
      <c r="F55" s="37">
        <v>0</v>
      </c>
      <c r="G55" s="37">
        <f t="shared" si="1"/>
        <v>0</v>
      </c>
      <c r="H55" s="6">
        <v>6300</v>
      </c>
    </row>
    <row r="56" spans="1:8" x14ac:dyDescent="0.2">
      <c r="A56" s="9" t="s">
        <v>120</v>
      </c>
      <c r="B56" s="36">
        <f>SUM(B57:B63)</f>
        <v>73708801</v>
      </c>
      <c r="C56" s="36">
        <f>SUM(C57:C63)</f>
        <v>-71393713.299999997</v>
      </c>
      <c r="D56" s="36">
        <f t="shared" si="0"/>
        <v>2315087.700000003</v>
      </c>
      <c r="E56" s="36">
        <f>SUM(E57:E63)</f>
        <v>0</v>
      </c>
      <c r="F56" s="36">
        <f>SUM(F57:F63)</f>
        <v>0</v>
      </c>
      <c r="G56" s="36">
        <f t="shared" si="1"/>
        <v>2315087.700000003</v>
      </c>
      <c r="H56" s="10">
        <v>0</v>
      </c>
    </row>
    <row r="57" spans="1:8" x14ac:dyDescent="0.2">
      <c r="A57" s="11" t="s">
        <v>127</v>
      </c>
      <c r="B57" s="37">
        <v>0</v>
      </c>
      <c r="C57" s="37">
        <v>0</v>
      </c>
      <c r="D57" s="37">
        <f t="shared" si="0"/>
        <v>0</v>
      </c>
      <c r="E57" s="37">
        <v>0</v>
      </c>
      <c r="F57" s="37">
        <v>0</v>
      </c>
      <c r="G57" s="37">
        <f t="shared" si="1"/>
        <v>0</v>
      </c>
      <c r="H57" s="6">
        <v>7100</v>
      </c>
    </row>
    <row r="58" spans="1:8" x14ac:dyDescent="0.2">
      <c r="A58" s="11" t="s">
        <v>101</v>
      </c>
      <c r="B58" s="37">
        <v>0</v>
      </c>
      <c r="C58" s="37">
        <v>0</v>
      </c>
      <c r="D58" s="37">
        <f t="shared" si="0"/>
        <v>0</v>
      </c>
      <c r="E58" s="37">
        <v>0</v>
      </c>
      <c r="F58" s="37">
        <v>0</v>
      </c>
      <c r="G58" s="37">
        <f t="shared" si="1"/>
        <v>0</v>
      </c>
      <c r="H58" s="6">
        <v>7200</v>
      </c>
    </row>
    <row r="59" spans="1:8" x14ac:dyDescent="0.2">
      <c r="A59" s="11" t="s">
        <v>102</v>
      </c>
      <c r="B59" s="37">
        <v>0</v>
      </c>
      <c r="C59" s="37">
        <v>0</v>
      </c>
      <c r="D59" s="37">
        <f t="shared" si="0"/>
        <v>0</v>
      </c>
      <c r="E59" s="37">
        <v>0</v>
      </c>
      <c r="F59" s="37">
        <v>0</v>
      </c>
      <c r="G59" s="37">
        <f t="shared" si="1"/>
        <v>0</v>
      </c>
      <c r="H59" s="6">
        <v>7300</v>
      </c>
    </row>
    <row r="60" spans="1:8" x14ac:dyDescent="0.2">
      <c r="A60" s="11" t="s">
        <v>103</v>
      </c>
      <c r="B60" s="37">
        <v>0</v>
      </c>
      <c r="C60" s="37">
        <v>0</v>
      </c>
      <c r="D60" s="37">
        <f t="shared" si="0"/>
        <v>0</v>
      </c>
      <c r="E60" s="37">
        <v>0</v>
      </c>
      <c r="F60" s="37">
        <v>0</v>
      </c>
      <c r="G60" s="37">
        <f t="shared" si="1"/>
        <v>0</v>
      </c>
      <c r="H60" s="6">
        <v>7400</v>
      </c>
    </row>
    <row r="61" spans="1:8" x14ac:dyDescent="0.2">
      <c r="A61" s="11" t="s">
        <v>104</v>
      </c>
      <c r="B61" s="37">
        <v>0</v>
      </c>
      <c r="C61" s="37">
        <v>0</v>
      </c>
      <c r="D61" s="37">
        <f t="shared" si="0"/>
        <v>0</v>
      </c>
      <c r="E61" s="37">
        <v>0</v>
      </c>
      <c r="F61" s="37">
        <v>0</v>
      </c>
      <c r="G61" s="37">
        <f t="shared" si="1"/>
        <v>0</v>
      </c>
      <c r="H61" s="6">
        <v>7500</v>
      </c>
    </row>
    <row r="62" spans="1:8" x14ac:dyDescent="0.2">
      <c r="A62" s="11" t="s">
        <v>105</v>
      </c>
      <c r="B62" s="37">
        <v>0</v>
      </c>
      <c r="C62" s="37">
        <v>0</v>
      </c>
      <c r="D62" s="37">
        <f t="shared" si="0"/>
        <v>0</v>
      </c>
      <c r="E62" s="37">
        <v>0</v>
      </c>
      <c r="F62" s="37">
        <v>0</v>
      </c>
      <c r="G62" s="37">
        <f t="shared" si="1"/>
        <v>0</v>
      </c>
      <c r="H62" s="6">
        <v>7600</v>
      </c>
    </row>
    <row r="63" spans="1:8" x14ac:dyDescent="0.2">
      <c r="A63" s="11" t="s">
        <v>106</v>
      </c>
      <c r="B63" s="37">
        <v>73708801</v>
      </c>
      <c r="C63" s="37">
        <v>-71393713.299999997</v>
      </c>
      <c r="D63" s="37">
        <f t="shared" si="0"/>
        <v>2315087.700000003</v>
      </c>
      <c r="E63" s="37">
        <v>0</v>
      </c>
      <c r="F63" s="37">
        <v>0</v>
      </c>
      <c r="G63" s="37">
        <f t="shared" si="1"/>
        <v>2315087.700000003</v>
      </c>
      <c r="H63" s="6">
        <v>7900</v>
      </c>
    </row>
    <row r="64" spans="1:8" x14ac:dyDescent="0.2">
      <c r="A64" s="9" t="s">
        <v>121</v>
      </c>
      <c r="B64" s="36">
        <f>SUM(B65:B67)</f>
        <v>0</v>
      </c>
      <c r="C64" s="36">
        <f>SUM(C65:C67)</f>
        <v>0</v>
      </c>
      <c r="D64" s="36">
        <f t="shared" si="0"/>
        <v>0</v>
      </c>
      <c r="E64" s="36">
        <f>SUM(E65:E67)</f>
        <v>0</v>
      </c>
      <c r="F64" s="36">
        <f>SUM(F65:F67)</f>
        <v>0</v>
      </c>
      <c r="G64" s="36">
        <f t="shared" si="1"/>
        <v>0</v>
      </c>
      <c r="H64" s="10">
        <v>0</v>
      </c>
    </row>
    <row r="65" spans="1:8" x14ac:dyDescent="0.2">
      <c r="A65" s="11" t="s">
        <v>36</v>
      </c>
      <c r="B65" s="37">
        <v>0</v>
      </c>
      <c r="C65" s="37">
        <v>0</v>
      </c>
      <c r="D65" s="37">
        <f t="shared" si="0"/>
        <v>0</v>
      </c>
      <c r="E65" s="37">
        <v>0</v>
      </c>
      <c r="F65" s="37">
        <v>0</v>
      </c>
      <c r="G65" s="37">
        <f t="shared" si="1"/>
        <v>0</v>
      </c>
      <c r="H65" s="6">
        <v>8100</v>
      </c>
    </row>
    <row r="66" spans="1:8" x14ac:dyDescent="0.2">
      <c r="A66" s="11" t="s">
        <v>37</v>
      </c>
      <c r="B66" s="37">
        <v>0</v>
      </c>
      <c r="C66" s="37">
        <v>0</v>
      </c>
      <c r="D66" s="37">
        <f t="shared" si="0"/>
        <v>0</v>
      </c>
      <c r="E66" s="37">
        <v>0</v>
      </c>
      <c r="F66" s="37">
        <v>0</v>
      </c>
      <c r="G66" s="37">
        <f t="shared" si="1"/>
        <v>0</v>
      </c>
      <c r="H66" s="6">
        <v>8300</v>
      </c>
    </row>
    <row r="67" spans="1:8" x14ac:dyDescent="0.2">
      <c r="A67" s="11" t="s">
        <v>38</v>
      </c>
      <c r="B67" s="37">
        <v>0</v>
      </c>
      <c r="C67" s="37">
        <v>0</v>
      </c>
      <c r="D67" s="37">
        <f t="shared" si="0"/>
        <v>0</v>
      </c>
      <c r="E67" s="37">
        <v>0</v>
      </c>
      <c r="F67" s="37">
        <v>0</v>
      </c>
      <c r="G67" s="37">
        <f t="shared" si="1"/>
        <v>0</v>
      </c>
      <c r="H67" s="6">
        <v>8500</v>
      </c>
    </row>
    <row r="68" spans="1:8" x14ac:dyDescent="0.2">
      <c r="A68" s="9" t="s">
        <v>60</v>
      </c>
      <c r="B68" s="36">
        <f>SUM(B69:B75)</f>
        <v>4168200</v>
      </c>
      <c r="C68" s="36">
        <f>SUM(C69:C75)</f>
        <v>-18540</v>
      </c>
      <c r="D68" s="36">
        <f t="shared" si="0"/>
        <v>4149660</v>
      </c>
      <c r="E68" s="36">
        <f>SUM(E69:E75)</f>
        <v>4149660</v>
      </c>
      <c r="F68" s="36">
        <f>SUM(F69:F75)</f>
        <v>4149660</v>
      </c>
      <c r="G68" s="36">
        <f t="shared" si="1"/>
        <v>0</v>
      </c>
      <c r="H68" s="10">
        <v>0</v>
      </c>
    </row>
    <row r="69" spans="1:8" x14ac:dyDescent="0.2">
      <c r="A69" s="11" t="s">
        <v>107</v>
      </c>
      <c r="B69" s="37">
        <v>4000000</v>
      </c>
      <c r="C69" s="37">
        <v>0</v>
      </c>
      <c r="D69" s="37">
        <f t="shared" ref="D69:D75" si="2">B69+C69</f>
        <v>4000000</v>
      </c>
      <c r="E69" s="37">
        <v>4000000</v>
      </c>
      <c r="F69" s="37">
        <v>4000000</v>
      </c>
      <c r="G69" s="37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37">
        <v>168200</v>
      </c>
      <c r="C70" s="37">
        <v>-18540</v>
      </c>
      <c r="D70" s="37">
        <f t="shared" si="2"/>
        <v>149660</v>
      </c>
      <c r="E70" s="37">
        <v>149660</v>
      </c>
      <c r="F70" s="37">
        <v>149660</v>
      </c>
      <c r="G70" s="37">
        <f t="shared" si="3"/>
        <v>0</v>
      </c>
      <c r="H70" s="6">
        <v>9200</v>
      </c>
    </row>
    <row r="71" spans="1:8" x14ac:dyDescent="0.2">
      <c r="A71" s="11" t="s">
        <v>109</v>
      </c>
      <c r="B71" s="37">
        <v>0</v>
      </c>
      <c r="C71" s="37">
        <v>0</v>
      </c>
      <c r="D71" s="37">
        <f t="shared" si="2"/>
        <v>0</v>
      </c>
      <c r="E71" s="37">
        <v>0</v>
      </c>
      <c r="F71" s="37">
        <v>0</v>
      </c>
      <c r="G71" s="37">
        <f t="shared" si="3"/>
        <v>0</v>
      </c>
      <c r="H71" s="6">
        <v>9300</v>
      </c>
    </row>
    <row r="72" spans="1:8" x14ac:dyDescent="0.2">
      <c r="A72" s="11" t="s">
        <v>110</v>
      </c>
      <c r="B72" s="37">
        <v>0</v>
      </c>
      <c r="C72" s="37">
        <v>0</v>
      </c>
      <c r="D72" s="37">
        <f t="shared" si="2"/>
        <v>0</v>
      </c>
      <c r="E72" s="37">
        <v>0</v>
      </c>
      <c r="F72" s="37">
        <v>0</v>
      </c>
      <c r="G72" s="37">
        <f t="shared" si="3"/>
        <v>0</v>
      </c>
      <c r="H72" s="6">
        <v>9400</v>
      </c>
    </row>
    <row r="73" spans="1:8" x14ac:dyDescent="0.2">
      <c r="A73" s="11" t="s">
        <v>111</v>
      </c>
      <c r="B73" s="37">
        <v>0</v>
      </c>
      <c r="C73" s="37">
        <v>0</v>
      </c>
      <c r="D73" s="37">
        <f t="shared" si="2"/>
        <v>0</v>
      </c>
      <c r="E73" s="37">
        <v>0</v>
      </c>
      <c r="F73" s="37">
        <v>0</v>
      </c>
      <c r="G73" s="37">
        <f t="shared" si="3"/>
        <v>0</v>
      </c>
      <c r="H73" s="6">
        <v>9500</v>
      </c>
    </row>
    <row r="74" spans="1:8" x14ac:dyDescent="0.2">
      <c r="A74" s="11" t="s">
        <v>112</v>
      </c>
      <c r="B74" s="37">
        <v>0</v>
      </c>
      <c r="C74" s="37">
        <v>0</v>
      </c>
      <c r="D74" s="37">
        <f t="shared" si="2"/>
        <v>0</v>
      </c>
      <c r="E74" s="37">
        <v>0</v>
      </c>
      <c r="F74" s="37">
        <v>0</v>
      </c>
      <c r="G74" s="37">
        <f t="shared" si="3"/>
        <v>0</v>
      </c>
      <c r="H74" s="6">
        <v>9600</v>
      </c>
    </row>
    <row r="75" spans="1:8" x14ac:dyDescent="0.2">
      <c r="A75" s="12" t="s">
        <v>113</v>
      </c>
      <c r="B75" s="40">
        <v>0</v>
      </c>
      <c r="C75" s="40">
        <v>0</v>
      </c>
      <c r="D75" s="40">
        <f t="shared" si="2"/>
        <v>0</v>
      </c>
      <c r="E75" s="40">
        <v>0</v>
      </c>
      <c r="F75" s="40">
        <v>0</v>
      </c>
      <c r="G75" s="40">
        <f t="shared" si="3"/>
        <v>0</v>
      </c>
      <c r="H75" s="6">
        <v>9900</v>
      </c>
    </row>
    <row r="76" spans="1:8" x14ac:dyDescent="0.2">
      <c r="A76" s="7" t="s">
        <v>122</v>
      </c>
      <c r="B76" s="41">
        <f t="shared" ref="B76:G76" si="4">SUM(B4+B12+B22+B32+B42+B52+B56+B64+B68)</f>
        <v>161547174</v>
      </c>
      <c r="C76" s="41">
        <f t="shared" si="4"/>
        <v>9977729.3599999994</v>
      </c>
      <c r="D76" s="41">
        <f t="shared" si="4"/>
        <v>171524903.36000001</v>
      </c>
      <c r="E76" s="41">
        <f t="shared" si="4"/>
        <v>141873731.66</v>
      </c>
      <c r="F76" s="41">
        <f t="shared" si="4"/>
        <v>141182742.62</v>
      </c>
      <c r="G76" s="41">
        <f t="shared" si="4"/>
        <v>29651171.700000003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B5" sqref="B5:G4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3" t="s">
        <v>159</v>
      </c>
      <c r="B1" s="34"/>
      <c r="C1" s="34"/>
      <c r="D1" s="34"/>
      <c r="E1" s="34"/>
      <c r="F1" s="34"/>
      <c r="G1" s="35"/>
    </row>
    <row r="2" spans="1:7" x14ac:dyDescent="0.2">
      <c r="A2" s="19"/>
      <c r="B2" s="33" t="s">
        <v>56</v>
      </c>
      <c r="C2" s="34"/>
      <c r="D2" s="34"/>
      <c r="E2" s="34"/>
      <c r="F2" s="35"/>
      <c r="G2" s="28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29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36">
        <f t="shared" ref="B5:G5" si="0">SUM(B6:B13)</f>
        <v>53135880.999999993</v>
      </c>
      <c r="C5" s="36">
        <f t="shared" si="0"/>
        <v>19698152.59</v>
      </c>
      <c r="D5" s="36">
        <f t="shared" si="0"/>
        <v>72834033.590000004</v>
      </c>
      <c r="E5" s="36">
        <f t="shared" si="0"/>
        <v>63096197.510000005</v>
      </c>
      <c r="F5" s="36">
        <f t="shared" si="0"/>
        <v>62435208.470000006</v>
      </c>
      <c r="G5" s="36">
        <f t="shared" si="0"/>
        <v>9737836.0799999945</v>
      </c>
    </row>
    <row r="6" spans="1:7" x14ac:dyDescent="0.2">
      <c r="A6" s="17" t="s">
        <v>40</v>
      </c>
      <c r="B6" s="37">
        <v>0</v>
      </c>
      <c r="C6" s="37">
        <v>0</v>
      </c>
      <c r="D6" s="37">
        <f>B6+C6</f>
        <v>0</v>
      </c>
      <c r="E6" s="37">
        <v>0</v>
      </c>
      <c r="F6" s="37">
        <v>0</v>
      </c>
      <c r="G6" s="37">
        <f>D6-E6</f>
        <v>0</v>
      </c>
    </row>
    <row r="7" spans="1:7" x14ac:dyDescent="0.2">
      <c r="A7" s="17" t="s">
        <v>16</v>
      </c>
      <c r="B7" s="37">
        <v>666742.96</v>
      </c>
      <c r="C7" s="37">
        <v>282270</v>
      </c>
      <c r="D7" s="37">
        <f t="shared" ref="D7:D13" si="1">B7+C7</f>
        <v>949012.96</v>
      </c>
      <c r="E7" s="37">
        <v>947331.59</v>
      </c>
      <c r="F7" s="37">
        <v>947331.59</v>
      </c>
      <c r="G7" s="37">
        <f t="shared" ref="G7:G13" si="2">D7-E7</f>
        <v>1681.3699999999953</v>
      </c>
    </row>
    <row r="8" spans="1:7" x14ac:dyDescent="0.2">
      <c r="A8" s="17" t="s">
        <v>116</v>
      </c>
      <c r="B8" s="37">
        <v>23475118.239999998</v>
      </c>
      <c r="C8" s="37">
        <v>20923181.440000001</v>
      </c>
      <c r="D8" s="37">
        <f t="shared" si="1"/>
        <v>44398299.68</v>
      </c>
      <c r="E8" s="37">
        <v>35627496.670000002</v>
      </c>
      <c r="F8" s="37">
        <v>34970307.630000003</v>
      </c>
      <c r="G8" s="37">
        <f t="shared" si="2"/>
        <v>8770803.0099999979</v>
      </c>
    </row>
    <row r="9" spans="1:7" x14ac:dyDescent="0.2">
      <c r="A9" s="17" t="s">
        <v>3</v>
      </c>
      <c r="B9" s="37">
        <v>0</v>
      </c>
      <c r="C9" s="37">
        <v>0</v>
      </c>
      <c r="D9" s="37">
        <f t="shared" si="1"/>
        <v>0</v>
      </c>
      <c r="E9" s="37">
        <v>0</v>
      </c>
      <c r="F9" s="37">
        <v>0</v>
      </c>
      <c r="G9" s="37">
        <f t="shared" si="2"/>
        <v>0</v>
      </c>
    </row>
    <row r="10" spans="1:7" x14ac:dyDescent="0.2">
      <c r="A10" s="17" t="s">
        <v>22</v>
      </c>
      <c r="B10" s="37">
        <v>8731473.0899999999</v>
      </c>
      <c r="C10" s="37">
        <v>-664269.55000000005</v>
      </c>
      <c r="D10" s="37">
        <f t="shared" si="1"/>
        <v>8067203.54</v>
      </c>
      <c r="E10" s="37">
        <v>7860212.2400000002</v>
      </c>
      <c r="F10" s="37">
        <v>7860212.2400000002</v>
      </c>
      <c r="G10" s="37">
        <f t="shared" si="2"/>
        <v>206991.29999999981</v>
      </c>
    </row>
    <row r="11" spans="1:7" x14ac:dyDescent="0.2">
      <c r="A11" s="17" t="s">
        <v>17</v>
      </c>
      <c r="B11" s="37">
        <v>0</v>
      </c>
      <c r="C11" s="37">
        <v>0</v>
      </c>
      <c r="D11" s="37">
        <f t="shared" si="1"/>
        <v>0</v>
      </c>
      <c r="E11" s="37">
        <v>0</v>
      </c>
      <c r="F11" s="37">
        <v>0</v>
      </c>
      <c r="G11" s="37">
        <f t="shared" si="2"/>
        <v>0</v>
      </c>
    </row>
    <row r="12" spans="1:7" x14ac:dyDescent="0.2">
      <c r="A12" s="17" t="s">
        <v>41</v>
      </c>
      <c r="B12" s="37">
        <v>17926533.449999999</v>
      </c>
      <c r="C12" s="37">
        <v>-1109254.82</v>
      </c>
      <c r="D12" s="37">
        <f t="shared" si="1"/>
        <v>16817278.629999999</v>
      </c>
      <c r="E12" s="37">
        <v>16150774</v>
      </c>
      <c r="F12" s="37">
        <v>16146974</v>
      </c>
      <c r="G12" s="37">
        <f t="shared" si="2"/>
        <v>666504.62999999896</v>
      </c>
    </row>
    <row r="13" spans="1:7" x14ac:dyDescent="0.2">
      <c r="A13" s="17" t="s">
        <v>18</v>
      </c>
      <c r="B13" s="37">
        <v>2336013.2599999998</v>
      </c>
      <c r="C13" s="37">
        <v>266225.52</v>
      </c>
      <c r="D13" s="37">
        <f t="shared" si="1"/>
        <v>2602238.7799999998</v>
      </c>
      <c r="E13" s="37">
        <v>2510383.0099999998</v>
      </c>
      <c r="F13" s="37">
        <v>2510383.0099999998</v>
      </c>
      <c r="G13" s="37">
        <f t="shared" si="2"/>
        <v>91855.770000000019</v>
      </c>
    </row>
    <row r="14" spans="1:7" x14ac:dyDescent="0.2">
      <c r="A14" s="17"/>
      <c r="B14" s="37"/>
      <c r="C14" s="37"/>
      <c r="D14" s="37"/>
      <c r="E14" s="37"/>
      <c r="F14" s="37"/>
      <c r="G14" s="37"/>
    </row>
    <row r="15" spans="1:7" x14ac:dyDescent="0.2">
      <c r="A15" s="5" t="s">
        <v>19</v>
      </c>
      <c r="B15" s="36">
        <f t="shared" ref="B15:G15" si="3">SUM(B16:B22)</f>
        <v>102902666.23</v>
      </c>
      <c r="C15" s="36">
        <f t="shared" si="3"/>
        <v>-11468139.950000001</v>
      </c>
      <c r="D15" s="36">
        <f t="shared" si="3"/>
        <v>91434526.280000001</v>
      </c>
      <c r="E15" s="36">
        <f t="shared" si="3"/>
        <v>72876295.919999987</v>
      </c>
      <c r="F15" s="36">
        <f t="shared" si="3"/>
        <v>72876295.919999987</v>
      </c>
      <c r="G15" s="36">
        <f t="shared" si="3"/>
        <v>18558230.359999999</v>
      </c>
    </row>
    <row r="16" spans="1:7" x14ac:dyDescent="0.2">
      <c r="A16" s="17" t="s">
        <v>42</v>
      </c>
      <c r="B16" s="37">
        <v>430000</v>
      </c>
      <c r="C16" s="37">
        <v>117015.64</v>
      </c>
      <c r="D16" s="37">
        <f>B16+C16</f>
        <v>547015.64</v>
      </c>
      <c r="E16" s="37">
        <v>547015.64</v>
      </c>
      <c r="F16" s="37">
        <v>547015.64</v>
      </c>
      <c r="G16" s="37">
        <f t="shared" ref="G16:G22" si="4">D16-E16</f>
        <v>0</v>
      </c>
    </row>
    <row r="17" spans="1:7" x14ac:dyDescent="0.2">
      <c r="A17" s="17" t="s">
        <v>27</v>
      </c>
      <c r="B17" s="37">
        <v>88081727.200000003</v>
      </c>
      <c r="C17" s="37">
        <v>-11612917.15</v>
      </c>
      <c r="D17" s="37">
        <f t="shared" ref="D17:D22" si="5">B17+C17</f>
        <v>76468810.049999997</v>
      </c>
      <c r="E17" s="37">
        <v>58023469.079999998</v>
      </c>
      <c r="F17" s="37">
        <v>58023469.079999998</v>
      </c>
      <c r="G17" s="37">
        <f t="shared" si="4"/>
        <v>18445340.969999999</v>
      </c>
    </row>
    <row r="18" spans="1:7" x14ac:dyDescent="0.2">
      <c r="A18" s="17" t="s">
        <v>20</v>
      </c>
      <c r="B18" s="37">
        <v>0</v>
      </c>
      <c r="C18" s="37">
        <v>0</v>
      </c>
      <c r="D18" s="37">
        <f t="shared" si="5"/>
        <v>0</v>
      </c>
      <c r="E18" s="37">
        <v>0</v>
      </c>
      <c r="F18" s="37">
        <v>0</v>
      </c>
      <c r="G18" s="37">
        <f t="shared" si="4"/>
        <v>0</v>
      </c>
    </row>
    <row r="19" spans="1:7" x14ac:dyDescent="0.2">
      <c r="A19" s="17" t="s">
        <v>43</v>
      </c>
      <c r="B19" s="37">
        <v>3167068.8</v>
      </c>
      <c r="C19" s="37">
        <v>-7310.05</v>
      </c>
      <c r="D19" s="37">
        <f t="shared" si="5"/>
        <v>3159758.75</v>
      </c>
      <c r="E19" s="37">
        <v>3064015.69</v>
      </c>
      <c r="F19" s="37">
        <v>3064015.69</v>
      </c>
      <c r="G19" s="37">
        <f t="shared" si="4"/>
        <v>95743.060000000056</v>
      </c>
    </row>
    <row r="20" spans="1:7" x14ac:dyDescent="0.2">
      <c r="A20" s="17" t="s">
        <v>44</v>
      </c>
      <c r="B20" s="37">
        <v>3591121.58</v>
      </c>
      <c r="C20" s="37">
        <v>-180992.83</v>
      </c>
      <c r="D20" s="37">
        <f t="shared" si="5"/>
        <v>3410128.75</v>
      </c>
      <c r="E20" s="37">
        <v>3405811.47</v>
      </c>
      <c r="F20" s="37">
        <v>3405811.47</v>
      </c>
      <c r="G20" s="37">
        <f t="shared" si="4"/>
        <v>4317.2799999997951</v>
      </c>
    </row>
    <row r="21" spans="1:7" x14ac:dyDescent="0.2">
      <c r="A21" s="17" t="s">
        <v>45</v>
      </c>
      <c r="B21" s="37">
        <v>7326682.4000000004</v>
      </c>
      <c r="C21" s="37">
        <v>235896.85</v>
      </c>
      <c r="D21" s="37">
        <f t="shared" si="5"/>
        <v>7562579.25</v>
      </c>
      <c r="E21" s="37">
        <v>7549751.7199999997</v>
      </c>
      <c r="F21" s="37">
        <v>7549751.7199999997</v>
      </c>
      <c r="G21" s="37">
        <f t="shared" si="4"/>
        <v>12827.530000000261</v>
      </c>
    </row>
    <row r="22" spans="1:7" x14ac:dyDescent="0.2">
      <c r="A22" s="17" t="s">
        <v>4</v>
      </c>
      <c r="B22" s="37">
        <v>306066.25</v>
      </c>
      <c r="C22" s="37">
        <v>-19832.41</v>
      </c>
      <c r="D22" s="37">
        <f t="shared" si="5"/>
        <v>286233.84000000003</v>
      </c>
      <c r="E22" s="37">
        <v>286232.32000000001</v>
      </c>
      <c r="F22" s="37">
        <v>286232.32000000001</v>
      </c>
      <c r="G22" s="37">
        <f t="shared" si="4"/>
        <v>1.5200000000186265</v>
      </c>
    </row>
    <row r="23" spans="1:7" x14ac:dyDescent="0.2">
      <c r="A23" s="17"/>
      <c r="B23" s="37"/>
      <c r="C23" s="37"/>
      <c r="D23" s="37"/>
      <c r="E23" s="37"/>
      <c r="F23" s="37"/>
      <c r="G23" s="37"/>
    </row>
    <row r="24" spans="1:7" x14ac:dyDescent="0.2">
      <c r="A24" s="5" t="s">
        <v>46</v>
      </c>
      <c r="B24" s="36">
        <f t="shared" ref="B24:G24" si="6">SUM(B25:B33)</f>
        <v>5508626.7699999996</v>
      </c>
      <c r="C24" s="36">
        <f t="shared" si="6"/>
        <v>1747716.72</v>
      </c>
      <c r="D24" s="36">
        <f t="shared" si="6"/>
        <v>7256343.4899999993</v>
      </c>
      <c r="E24" s="36">
        <f t="shared" si="6"/>
        <v>5901238.2300000004</v>
      </c>
      <c r="F24" s="36">
        <f t="shared" si="6"/>
        <v>5871238.2300000004</v>
      </c>
      <c r="G24" s="36">
        <f t="shared" si="6"/>
        <v>1355105.2599999995</v>
      </c>
    </row>
    <row r="25" spans="1:7" x14ac:dyDescent="0.2">
      <c r="A25" s="17" t="s">
        <v>28</v>
      </c>
      <c r="B25" s="37">
        <v>1352906.01</v>
      </c>
      <c r="C25" s="37">
        <v>336344.46</v>
      </c>
      <c r="D25" s="37">
        <f>B25+C25</f>
        <v>1689250.47</v>
      </c>
      <c r="E25" s="37">
        <v>1647576.23</v>
      </c>
      <c r="F25" s="37">
        <v>1617576.23</v>
      </c>
      <c r="G25" s="37">
        <f t="shared" ref="G25:G33" si="7">D25-E25</f>
        <v>41674.239999999991</v>
      </c>
    </row>
    <row r="26" spans="1:7" x14ac:dyDescent="0.2">
      <c r="A26" s="17" t="s">
        <v>23</v>
      </c>
      <c r="B26" s="37">
        <v>4155720.76</v>
      </c>
      <c r="C26" s="37">
        <v>1411372.26</v>
      </c>
      <c r="D26" s="37">
        <f t="shared" ref="D26:D33" si="8">B26+C26</f>
        <v>5567093.0199999996</v>
      </c>
      <c r="E26" s="37">
        <v>4253662</v>
      </c>
      <c r="F26" s="37">
        <v>4253662</v>
      </c>
      <c r="G26" s="37">
        <f t="shared" si="7"/>
        <v>1313431.0199999996</v>
      </c>
    </row>
    <row r="27" spans="1:7" x14ac:dyDescent="0.2">
      <c r="A27" s="17" t="s">
        <v>29</v>
      </c>
      <c r="B27" s="37">
        <v>0</v>
      </c>
      <c r="C27" s="37">
        <v>0</v>
      </c>
      <c r="D27" s="37">
        <f t="shared" si="8"/>
        <v>0</v>
      </c>
      <c r="E27" s="37">
        <v>0</v>
      </c>
      <c r="F27" s="37">
        <v>0</v>
      </c>
      <c r="G27" s="37">
        <f t="shared" si="7"/>
        <v>0</v>
      </c>
    </row>
    <row r="28" spans="1:7" x14ac:dyDescent="0.2">
      <c r="A28" s="17" t="s">
        <v>47</v>
      </c>
      <c r="B28" s="37">
        <v>0</v>
      </c>
      <c r="C28" s="37">
        <v>0</v>
      </c>
      <c r="D28" s="37">
        <f t="shared" si="8"/>
        <v>0</v>
      </c>
      <c r="E28" s="37">
        <v>0</v>
      </c>
      <c r="F28" s="37">
        <v>0</v>
      </c>
      <c r="G28" s="37">
        <f t="shared" si="7"/>
        <v>0</v>
      </c>
    </row>
    <row r="29" spans="1:7" x14ac:dyDescent="0.2">
      <c r="A29" s="17" t="s">
        <v>21</v>
      </c>
      <c r="B29" s="37">
        <v>0</v>
      </c>
      <c r="C29" s="37">
        <v>0</v>
      </c>
      <c r="D29" s="37">
        <f t="shared" si="8"/>
        <v>0</v>
      </c>
      <c r="E29" s="37">
        <v>0</v>
      </c>
      <c r="F29" s="37">
        <v>0</v>
      </c>
      <c r="G29" s="37">
        <f t="shared" si="7"/>
        <v>0</v>
      </c>
    </row>
    <row r="30" spans="1:7" x14ac:dyDescent="0.2">
      <c r="A30" s="17" t="s">
        <v>5</v>
      </c>
      <c r="B30" s="37">
        <v>0</v>
      </c>
      <c r="C30" s="37">
        <v>0</v>
      </c>
      <c r="D30" s="37">
        <f t="shared" si="8"/>
        <v>0</v>
      </c>
      <c r="E30" s="37">
        <v>0</v>
      </c>
      <c r="F30" s="37">
        <v>0</v>
      </c>
      <c r="G30" s="37">
        <f t="shared" si="7"/>
        <v>0</v>
      </c>
    </row>
    <row r="31" spans="1:7" x14ac:dyDescent="0.2">
      <c r="A31" s="17" t="s">
        <v>6</v>
      </c>
      <c r="B31" s="37">
        <v>0</v>
      </c>
      <c r="C31" s="37">
        <v>0</v>
      </c>
      <c r="D31" s="37">
        <f t="shared" si="8"/>
        <v>0</v>
      </c>
      <c r="E31" s="37">
        <v>0</v>
      </c>
      <c r="F31" s="37">
        <v>0</v>
      </c>
      <c r="G31" s="37">
        <f t="shared" si="7"/>
        <v>0</v>
      </c>
    </row>
    <row r="32" spans="1:7" x14ac:dyDescent="0.2">
      <c r="A32" s="17" t="s">
        <v>48</v>
      </c>
      <c r="B32" s="37">
        <v>0</v>
      </c>
      <c r="C32" s="37">
        <v>0</v>
      </c>
      <c r="D32" s="37">
        <f t="shared" si="8"/>
        <v>0</v>
      </c>
      <c r="E32" s="37">
        <v>0</v>
      </c>
      <c r="F32" s="37">
        <v>0</v>
      </c>
      <c r="G32" s="37">
        <f t="shared" si="7"/>
        <v>0</v>
      </c>
    </row>
    <row r="33" spans="1:7" x14ac:dyDescent="0.2">
      <c r="A33" s="17" t="s">
        <v>30</v>
      </c>
      <c r="B33" s="37">
        <v>0</v>
      </c>
      <c r="C33" s="37">
        <v>0</v>
      </c>
      <c r="D33" s="37">
        <f t="shared" si="8"/>
        <v>0</v>
      </c>
      <c r="E33" s="37">
        <v>0</v>
      </c>
      <c r="F33" s="37">
        <v>0</v>
      </c>
      <c r="G33" s="37">
        <f t="shared" si="7"/>
        <v>0</v>
      </c>
    </row>
    <row r="34" spans="1:7" x14ac:dyDescent="0.2">
      <c r="A34" s="17"/>
      <c r="B34" s="37"/>
      <c r="C34" s="37"/>
      <c r="D34" s="37"/>
      <c r="E34" s="37"/>
      <c r="F34" s="37"/>
      <c r="G34" s="37"/>
    </row>
    <row r="35" spans="1:7" x14ac:dyDescent="0.2">
      <c r="A35" s="5" t="s">
        <v>31</v>
      </c>
      <c r="B35" s="36">
        <f t="shared" ref="B35:G35" si="9">SUM(B36:B39)</f>
        <v>0</v>
      </c>
      <c r="C35" s="36">
        <f t="shared" si="9"/>
        <v>0</v>
      </c>
      <c r="D35" s="36">
        <f t="shared" si="9"/>
        <v>0</v>
      </c>
      <c r="E35" s="36">
        <f t="shared" si="9"/>
        <v>0</v>
      </c>
      <c r="F35" s="36">
        <f t="shared" si="9"/>
        <v>0</v>
      </c>
      <c r="G35" s="36">
        <f t="shared" si="9"/>
        <v>0</v>
      </c>
    </row>
    <row r="36" spans="1:7" x14ac:dyDescent="0.2">
      <c r="A36" s="17" t="s">
        <v>49</v>
      </c>
      <c r="B36" s="37">
        <v>0</v>
      </c>
      <c r="C36" s="37">
        <v>0</v>
      </c>
      <c r="D36" s="37">
        <f>B36+C36</f>
        <v>0</v>
      </c>
      <c r="E36" s="37">
        <v>0</v>
      </c>
      <c r="F36" s="37">
        <v>0</v>
      </c>
      <c r="G36" s="37">
        <f t="shared" ref="G36:G39" si="10">D36-E36</f>
        <v>0</v>
      </c>
    </row>
    <row r="37" spans="1:7" ht="11.25" customHeight="1" x14ac:dyDescent="0.2">
      <c r="A37" s="17" t="s">
        <v>24</v>
      </c>
      <c r="B37" s="37">
        <v>0</v>
      </c>
      <c r="C37" s="37">
        <v>0</v>
      </c>
      <c r="D37" s="37">
        <f t="shared" ref="D37:D39" si="11">B37+C37</f>
        <v>0</v>
      </c>
      <c r="E37" s="37">
        <v>0</v>
      </c>
      <c r="F37" s="37">
        <v>0</v>
      </c>
      <c r="G37" s="37">
        <f t="shared" si="10"/>
        <v>0</v>
      </c>
    </row>
    <row r="38" spans="1:7" x14ac:dyDescent="0.2">
      <c r="A38" s="17" t="s">
        <v>32</v>
      </c>
      <c r="B38" s="37">
        <v>0</v>
      </c>
      <c r="C38" s="37">
        <v>0</v>
      </c>
      <c r="D38" s="37">
        <f t="shared" si="11"/>
        <v>0</v>
      </c>
      <c r="E38" s="37">
        <v>0</v>
      </c>
      <c r="F38" s="37">
        <v>0</v>
      </c>
      <c r="G38" s="37">
        <f t="shared" si="10"/>
        <v>0</v>
      </c>
    </row>
    <row r="39" spans="1:7" x14ac:dyDescent="0.2">
      <c r="A39" s="17" t="s">
        <v>7</v>
      </c>
      <c r="B39" s="37">
        <v>0</v>
      </c>
      <c r="C39" s="37">
        <v>0</v>
      </c>
      <c r="D39" s="37">
        <f t="shared" si="11"/>
        <v>0</v>
      </c>
      <c r="E39" s="37">
        <v>0</v>
      </c>
      <c r="F39" s="37">
        <v>0</v>
      </c>
      <c r="G39" s="37">
        <f t="shared" si="10"/>
        <v>0</v>
      </c>
    </row>
    <row r="40" spans="1:7" x14ac:dyDescent="0.2">
      <c r="A40" s="17"/>
      <c r="B40" s="37"/>
      <c r="C40" s="37"/>
      <c r="D40" s="37"/>
      <c r="E40" s="37"/>
      <c r="F40" s="37"/>
      <c r="G40" s="37"/>
    </row>
    <row r="41" spans="1:7" x14ac:dyDescent="0.2">
      <c r="A41" s="8" t="s">
        <v>122</v>
      </c>
      <c r="B41" s="38">
        <f t="shared" ref="B41:G41" si="12">SUM(B35+B24+B15+B5)</f>
        <v>161547174</v>
      </c>
      <c r="C41" s="38">
        <f t="shared" si="12"/>
        <v>9977729.3599999994</v>
      </c>
      <c r="D41" s="38">
        <f t="shared" si="12"/>
        <v>171524903.36000001</v>
      </c>
      <c r="E41" s="38">
        <f t="shared" si="12"/>
        <v>141873731.66</v>
      </c>
      <c r="F41" s="38">
        <f t="shared" si="12"/>
        <v>141182742.62</v>
      </c>
      <c r="G41" s="38">
        <f t="shared" si="12"/>
        <v>29651171.699999992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2026-01-16T16:53:44Z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