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B699AF63-0AD9-4450-8FDB-16A2243E5452}" xr6:coauthVersionLast="47" xr6:coauthVersionMax="47" xr10:uidLastSave="{00000000-0000-0000-0000-000000000000}"/>
  <bookViews>
    <workbookView xWindow="-120" yWindow="-120" windowWidth="29040" windowHeight="164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<sst xmlns="http://schemas.openxmlformats.org/spreadsheetml/2006/main" count="854" uniqueCount="598">
  <si>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</si>
  <si>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</si>
  <si>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</si>
  <si>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</si>
  <si>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</si>
  <si>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</si>
  <si>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</si>
  <si>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</si>
  <si>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</si>
  <si>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</si>
  <si>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</si>
  <si>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</si>
  <si>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</si>
  <si>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</si>
  <si>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</si>
  <si>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</si>
  <si>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</si>
  <si>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</si>
  <si>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</si>
  <si>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</si>
  <si>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</si>
  <si>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</si>
  <si>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</si>
  <si>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</si>
  <si>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</si>
  <si>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</si>
  <si>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</si>
  <si>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</si>
  <si>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</si>
  <si>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</si>
  <si>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</si>
  <si>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</si>
  <si>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</si>
  <si>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</si>
  <si>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</si>
  <si>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</si>
  <si>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</si>
  <si>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</si>
  <si>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</si>
  <si>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</si>
  <si>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</si>
  <si>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</si>
  <si>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</si>
  <si>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</si>
  <si>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</si>
  <si>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</si>
  <si>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</si>
  <si>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</si>
  <si>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</si>
  <si>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</si>
  <si>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</si>
  <si>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</si>
  <si>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</si>
  <si>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</si>
  <si>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</si>
  <si>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</si>
  <si>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</si>
  <si>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</si>
  <si>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</si>
  <si>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</si>
  <si>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</si>
  <si>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</si>
  <si>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</si>
  <si>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</si>
  <si>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</si>
  <si>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</si>
  <si>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</si>
  <si>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</si>
  <si>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</si>
  <si>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</si>
  <si>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</si>
  <si>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</si>
  <si>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</si>
  <si>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</si>
  <si>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</si>
  <si>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</si>
  <si>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</si>
  <si>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</si>
  <si>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</si>
  <si>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</si>
  <si>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</si>
  <si>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</si>
  <si>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</si>
  <si>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</si>
  <si>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</si>
  <si>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</si>
  <si>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</si>
  <si>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</si>
  <si>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</si>
  <si>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</si>
  <si>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</si>
  <si>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</si>
  <si>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</si>
  <si>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</si>
  <si>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</si>
  <si>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</si>
  <si>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</si>
  <si>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</si>
  <si>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</si>
  <si>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</si>
  <si>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</si>
  <si>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</si>
  <si>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</si>
  <si>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</si>
  <si>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</si>
  <si>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</si>
  <si>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</si>
  <si>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</si>
  <si>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</si>
  <si>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</si>
  <si>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</si>
  <si>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</si>
  <si>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</si>
  <si>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</si>
  <si>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</si>
  <si>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</si>
  <si>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</si>
  <si>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</si>
  <si>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</si>
  <si>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</si>
  <si>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</si>
  <si>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</si>
  <si>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</si>
  <si>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</si>
  <si>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</si>
  <si>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</si>
  <si>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</si>
  <si>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</si>
  <si>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</si>
  <si>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</si>
  <si>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</si>
  <si>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</si>
  <si>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</si>
  <si>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</si>
  <si>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</si>
  <si>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</si>
  <si>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</si>
  <si>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</si>
  <si>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</si>
  <si>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</si>
  <si>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</si>
  <si>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</si>
  <si>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</si>
  <si>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</si>
  <si>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</si>
  <si>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</si>
  <si>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</si>
  <si>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</si>
  <si>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</si>
  <si>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</si>
  <si>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</si>
  <si>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</si>
  <si>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</si>
  <si>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</si>
  <si>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</si>
  <si>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</si>
  <si>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</si>
  <si>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</si>
  <si>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</si>
  <si>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</si>
  <si>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</si>
  <si>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</si>
  <si>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</si>
  <si>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</si>
  <si>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</si>
  <si>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</si>
  <si>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</si>
  <si>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</si>
  <si>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</si>
  <si>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</si>
  <si>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</si>
  <si>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</si>
  <si>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</si>
  <si>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</si>
  <si>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</si>
  <si>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</si>
  <si>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</si>
  <si>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</si>
  <si>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</si>
  <si>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</si>
  <si>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</si>
  <si>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</si>
  <si>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</si>
  <si>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</si>
  <si>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</si>
  <si>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</si>
  <si>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</si>
  <si>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</si>
  <si>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</si>
  <si>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</si>
  <si>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</si>
  <si>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</si>
  <si>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</si>
  <si>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</si>
  <si>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</si>
  <si>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</si>
  <si>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</si>
  <si>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</si>
  <si>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</si>
  <si>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</si>
  <si>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</si>
  <si>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</si>
  <si>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</si>
  <si>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</si>
  <si>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</si>
  <si>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</si>
  <si>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</si>
  <si>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</si>
  <si>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</si>
  <si>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</si>
  <si>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</si>
  <si>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</si>
  <si>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</si>
  <si>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</si>
  <si>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</si>
  <si>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</si>
  <si>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</si>
  <si>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</si>
  <si>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</si>
  <si>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</si>
  <si>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</si>
  <si>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</si>
  <si>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</si>
  <si>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</si>
  <si>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</si>
  <si>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</si>
  <si>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</si>
  <si>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</si>
  <si>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</si>
  <si>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</si>
  <si>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</si>
  <si>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</si>
  <si>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</si>
  <si>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</si>
  <si>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</si>
  <si>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</si>
  <si>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</si>
  <si>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</si>
  <si>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</si>
  <si>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</si>
  <si>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</si>
  <si>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</si>
  <si>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</si>
  <si>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</si>
  <si>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</si>
  <si>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</si>
  <si>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</si>
  <si>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</si>
  <si>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</si>
  <si>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</si>
  <si>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</si>
  <si>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</si>
  <si>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</si>
  <si>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</si>
  <si>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</si>
  <si>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</si>
  <si>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</si>
  <si>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</si>
  <si>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</si>
  <si>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</si>
  <si>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</si>
  <si>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</si>
  <si>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</si>
  <si>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</si>
  <si>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</si>
  <si>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</si>
  <si>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</si>
  <si>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</si>
  <si>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</si>
  <si>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</si>
  <si>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</si>
  <si>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</si>
  <si>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</si>
  <si>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</si>
  <si>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</si>
  <si>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</si>
  <si>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</si>
  <si>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</si>
  <si>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</si>
  <si>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</si>
  <si>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</si>
  <si>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</si>
  <si>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</si>
  <si>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</si>
  <si>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</si>
  <si>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</si>
  <si>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</si>
  <si>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</si>
  <si>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</si>
  <si>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</si>
  <si>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</si>
  <si>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</si>
  <si>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</si>
  <si>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</si>
  <si>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</si>
  <si>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</si>
  <si>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</si>
  <si>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</si>
  <si>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</si>
  <si>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</si>
  <si>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</si>
  <si>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</si>
  <si>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</si>
  <si>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</si>
  <si>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</si>
  <si>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</si>
  <si>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</si>
  <si>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</si>
  <si>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</si>
  <si>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</si>
  <si>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</si>
  <si>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</si>
  <si>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</si>
  <si>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</si>
  <si>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</si>
  <si>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</si>
  <si>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</si>
  <si>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</si>
  <si>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</si>
  <si>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</si>
  <si>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</si>
  <si>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</si>
  <si>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</si>
  <si>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</si>
  <si>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</si>
  <si>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</si>
  <si>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</si>
  <si>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</si>
  <si>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</si>
  <si>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</si>
  <si>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</si>
  <si>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</si>
  <si>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</si>
  <si>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</si>
  <si>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</si>
  <si>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</si>
  <si>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</si>
  <si>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</si>
  <si>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</si>
  <si>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</si>
  <si>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</si>
  <si>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</si>
  <si>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</si>
  <si>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</si>
  <si>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</si>
  <si>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</si>
  <si>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</si>
  <si>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</si>
  <si>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</si>
  <si>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</si>
  <si>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</si>
  <si>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</si>
  <si>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</si>
  <si>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</si>
  <si>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</si>
  <si>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</si>
  <si>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</si>
  <si>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</si>
  <si>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</si>
  <si>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</si>
  <si>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</si>
  <si>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</si>
  <si>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</si>
  <si>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</si>
  <si>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</si>
  <si>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</si>
  <si>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</si>
  <si>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</si>
  <si>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</si>
  <si>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</si>
  <si>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</si>
  <si>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</si>
  <si>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</si>
  <si>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</si>
  <si>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</si>
  <si>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</si>
  <si>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</si>
  <si>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</si>
  <si>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</si>
  <si>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</si>
  <si>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</si>
  <si>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</si>
  <si>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</si>
  <si>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</si>
  <si>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</si>
  <si>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</si>
  <si>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</si>
  <si>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</si>
  <si>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</si>
  <si>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</si>
  <si>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</si>
  <si>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</si>
  <si>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</si>
  <si>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</si>
  <si>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</si>
  <si>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</si>
  <si>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</si>
  <si>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</si>
  <si>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</si>
  <si>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</si>
  <si>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</si>
  <si>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</si>
  <si>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</si>
  <si>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</si>
  <si>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</si>
  <si>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</si>
  <si>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</si>
  <si>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</si>
  <si>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</si>
  <si>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</si>
  <si>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</si>
  <si>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</si>
  <si>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</si>
  <si>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</si>
  <si>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</si>
  <si>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</si>
  <si>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</si>
  <si>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</si>
  <si>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</si>
  <si>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</si>
  <si>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</si>
  <si>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</si>
  <si>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</si>
  <si>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</si>
  <si>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</si>
  <si>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</si>
  <si>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</si>
  <si>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</si>
  <si>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</si>
  <si>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</si>
  <si>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</si>
  <si>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</si>
  <si>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</si>
  <si>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</si>
  <si>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</si>
  <si>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</si>
  <si>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</si>
  <si>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</si>
  <si>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</si>
  <si>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</si>
  <si>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</si>
  <si>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</si>
  <si>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</si>
  <si>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</si>
  <si>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</si>
  <si>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</si>
  <si>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</si>
  <si>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</si>
  <si>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</si>
  <si>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</si>
  <si>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</si>
  <si>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</si>
  <si>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</si>
  <si>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</si>
  <si>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</si>
  <si>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</si>
  <si>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</si>
  <si>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</si>
  <si>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</si>
  <si>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</si>
  <si>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</si>
  <si>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</si>
  <si>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</si>
  <si>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</si>
  <si>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</si>
  <si>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</si>
  <si>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</si>
  <si>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</si>
  <si>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</si>
  <si>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</si>
  <si>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</si>
  <si>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</si>
  <si>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</si>
  <si>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</si>
  <si>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</si>
  <si>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</si>
  <si>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</si>
  <si>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</si>
  <si>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</si>
  <si>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</si>
  <si>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</si>
  <si>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</si>
  <si>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</si>
  <si>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</si>
  <si>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</si>
  <si>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</si>
  <si>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</si>
  <si>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</si>
  <si>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</si>
  <si>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</si>
  <si>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</si>
  <si>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</si>
  <si>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</si>
  <si>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</si>
  <si>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</si>
  <si>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</si>
  <si>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</si>
  <si>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</si>
  <si>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</si>
  <si>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</si>
  <si>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</si>
  <si>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</si>
  <si>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</si>
  <si>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</si>
  <si>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</si>
  <si>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</si>
  <si>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</si>
  <si>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</si>
  <si>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</si>
  <si>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</si>
  <si>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</si>
  <si>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</si>
  <si>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</si>
  <si>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</si>
  <si>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</si>
  <si>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</si>
  <si>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</si>
  <si>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</si>
  <si>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</si>
  <si>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</si>
  <si>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</si>
  <si>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</si>
  <si>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</si>
  <si>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</si>
  <si>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</si>
  <si>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</si>
  <si>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</si>
  <si>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</si>
  <si>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</si>
  <si>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</si>
  <si>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</si>
  <si>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</si>
  <si>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</si>
  <si>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</si>
  <si>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</si>
  <si>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</si>
  <si>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</si>
  <si>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</si>
  <si>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</si>
  <si>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</si>
  <si>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</si>
  <si>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</si>
  <si>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</si>
  <si>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</si>
  <si>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</si>
  <si>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</si>
  <si>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</si>
  <si>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</si>
  <si>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</si>
  <si>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</si>
  <si>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</si>
  <si>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</si>
  <si>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</si>
  <si>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</si>
  <si>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</si>
  <si>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</si>
  <si>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</si>
  <si>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</si>
  <si>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</si>
  <si>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</si>
  <si>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</si>
  <si>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</si>
  <si>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</si>
  <si>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</si>
  <si>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</si>
  <si>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</si>
  <si>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</si>
  <si>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</si>
  <si>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</si>
  <si>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</si>
  <si>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</si>
  <si>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</si>
  <si>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</si>
  <si>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</si>
  <si>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</si>
  <si>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</si>
  <si>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</si>
  <si>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</si>
  <si>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</si>
  <si>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</si>
  <si>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</si>
  <si>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</si>
  <si>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</si>
  <si>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</si>
  <si>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</si>
  <si>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</si>
  <si>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</si>
  <si>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</si>
  <si>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</si>
  <si>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</si>
  <si>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</si>
  <si>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</si>
  <si>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</si>
  <si>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</si>
  <si>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</si>
  <si>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Municipio de Santiago Maravatío, Guanajuato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</si>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</sst>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1" fillId="0" borderId="0" xfId="12" applyNumberFormat="1" applyFont="1"/>
    <xf numFmtId="4" fontId="2" fillId="0" borderId="0" xfId="12" applyNumberFormat="1" applyFont="1"/>
    <xf numFmtId="4" fontId="8" fillId="0" borderId="0" xfId="9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914400</xdr:colOff>
      <xdr:row>3</xdr:row>
      <xdr:rowOff>112486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ECE2C1-E0EE-4A1F-8682-82D7DABF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5"/>
          <a:ext cx="742950" cy="683986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45</xdr:row>
      <xdr:rowOff>123825</xdr:rowOff>
    </xdr:from>
    <xdr:to>
      <xdr:col>1</xdr:col>
      <xdr:colOff>2047874</xdr:colOff>
      <xdr:row>57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126B9B-BCF2-46F1-9179-E58D2CF81878}"/>
            </a:ext>
          </a:extLst>
        </xdr:cNvPr>
        <xdr:cNvSpPr txBox="1"/>
      </xdr:nvSpPr>
      <xdr:spPr>
        <a:xfrm>
          <a:off x="123825" y="6838950"/>
          <a:ext cx="2905124" cy="170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3152776</xdr:colOff>
      <xdr:row>45</xdr:row>
      <xdr:rowOff>123825</xdr:rowOff>
    </xdr:from>
    <xdr:to>
      <xdr:col>3</xdr:col>
      <xdr:colOff>704851</xdr:colOff>
      <xdr:row>57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E8C7B7-1F87-4F50-8C5C-380CA4B3F496}"/>
            </a:ext>
          </a:extLst>
        </xdr:cNvPr>
        <xdr:cNvSpPr txBox="1"/>
      </xdr:nvSpPr>
      <xdr:spPr>
        <a:xfrm>
          <a:off x="4133851" y="6838950"/>
          <a:ext cx="3009900" cy="170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47624</xdr:rowOff>
    </xdr:from>
    <xdr:to>
      <xdr:col>1</xdr:col>
      <xdr:colOff>495300</xdr:colOff>
      <xdr:row>3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6538B1-C071-4C05-B78A-FB050F218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7624"/>
          <a:ext cx="857250" cy="789215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214</xdr:row>
      <xdr:rowOff>85725</xdr:rowOff>
    </xdr:from>
    <xdr:to>
      <xdr:col>1</xdr:col>
      <xdr:colOff>2790825</xdr:colOff>
      <xdr:row>228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FB851D-82BA-4C05-97E2-673ABB91FA2E}"/>
            </a:ext>
          </a:extLst>
        </xdr:cNvPr>
        <xdr:cNvSpPr txBox="1"/>
      </xdr:nvSpPr>
      <xdr:spPr>
        <a:xfrm>
          <a:off x="447675" y="33042225"/>
          <a:ext cx="3009900" cy="198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4400550</xdr:colOff>
      <xdr:row>214</xdr:row>
      <xdr:rowOff>95250</xdr:rowOff>
    </xdr:from>
    <xdr:to>
      <xdr:col>3</xdr:col>
      <xdr:colOff>1028701</xdr:colOff>
      <xdr:row>228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58682C9-52AC-45EA-AAF9-69089B442940}"/>
            </a:ext>
          </a:extLst>
        </xdr:cNvPr>
        <xdr:cNvSpPr txBox="1"/>
      </xdr:nvSpPr>
      <xdr:spPr>
        <a:xfrm>
          <a:off x="5067300" y="33051750"/>
          <a:ext cx="3209926" cy="198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0</xdr:row>
      <xdr:rowOff>31750</xdr:rowOff>
    </xdr:from>
    <xdr:to>
      <xdr:col>1</xdr:col>
      <xdr:colOff>1079500</xdr:colOff>
      <xdr:row>3</xdr:row>
      <xdr:rowOff>106590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18A55-3A31-4A8B-BE1E-A27ADA788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31750"/>
          <a:ext cx="857250" cy="789215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173</xdr:row>
      <xdr:rowOff>104775</xdr:rowOff>
    </xdr:from>
    <xdr:to>
      <xdr:col>1</xdr:col>
      <xdr:colOff>3686175</xdr:colOff>
      <xdr:row>185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39DC4F1-965C-4ADC-931F-572CB7404725}"/>
            </a:ext>
          </a:extLst>
        </xdr:cNvPr>
        <xdr:cNvSpPr txBox="1"/>
      </xdr:nvSpPr>
      <xdr:spPr>
        <a:xfrm>
          <a:off x="1323975" y="25203150"/>
          <a:ext cx="30289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238126</xdr:colOff>
      <xdr:row>173</xdr:row>
      <xdr:rowOff>76200</xdr:rowOff>
    </xdr:from>
    <xdr:to>
      <xdr:col>5</xdr:col>
      <xdr:colOff>104776</xdr:colOff>
      <xdr:row>185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C743B1C-3896-46D7-9DFE-0ED6CEF0D451}"/>
            </a:ext>
          </a:extLst>
        </xdr:cNvPr>
        <xdr:cNvSpPr txBox="1"/>
      </xdr:nvSpPr>
      <xdr:spPr>
        <a:xfrm>
          <a:off x="6305551" y="25174575"/>
          <a:ext cx="300990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9524</xdr:rowOff>
    </xdr:from>
    <xdr:to>
      <xdr:col>1</xdr:col>
      <xdr:colOff>285751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A6588C-70EB-4594-A39E-2856163F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9524"/>
          <a:ext cx="876300" cy="847726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30</xdr:row>
      <xdr:rowOff>85725</xdr:rowOff>
    </xdr:from>
    <xdr:to>
      <xdr:col>1</xdr:col>
      <xdr:colOff>2914650</xdr:colOff>
      <xdr:row>42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AFA4262-E5E7-4241-AAAC-22CB338E0884}"/>
            </a:ext>
          </a:extLst>
        </xdr:cNvPr>
        <xdr:cNvSpPr txBox="1"/>
      </xdr:nvSpPr>
      <xdr:spPr>
        <a:xfrm>
          <a:off x="609600" y="4752975"/>
          <a:ext cx="297180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2</xdr:col>
      <xdr:colOff>1228726</xdr:colOff>
      <xdr:row>30</xdr:row>
      <xdr:rowOff>95250</xdr:rowOff>
    </xdr:from>
    <xdr:to>
      <xdr:col>4</xdr:col>
      <xdr:colOff>1600201</xdr:colOff>
      <xdr:row>42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2DC408F-1348-4AFF-9D26-518AE00E5C50}"/>
            </a:ext>
          </a:extLst>
        </xdr:cNvPr>
        <xdr:cNvSpPr txBox="1"/>
      </xdr:nvSpPr>
      <xdr:spPr>
        <a:xfrm>
          <a:off x="5105401" y="4762500"/>
          <a:ext cx="300990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141</xdr:row>
      <xdr:rowOff>47625</xdr:rowOff>
    </xdr:from>
    <xdr:to>
      <xdr:col>1</xdr:col>
      <xdr:colOff>2771775</xdr:colOff>
      <xdr:row>153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BE0D8B5-4EC9-4B4C-B5BE-31815B7A732A}"/>
            </a:ext>
          </a:extLst>
        </xdr:cNvPr>
        <xdr:cNvSpPr txBox="1"/>
      </xdr:nvSpPr>
      <xdr:spPr>
        <a:xfrm>
          <a:off x="485775" y="20574000"/>
          <a:ext cx="29527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2</xdr:col>
      <xdr:colOff>400051</xdr:colOff>
      <xdr:row>141</xdr:row>
      <xdr:rowOff>104775</xdr:rowOff>
    </xdr:from>
    <xdr:to>
      <xdr:col>4</xdr:col>
      <xdr:colOff>1295401</xdr:colOff>
      <xdr:row>153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70B7C06-28E6-4EF1-B660-EA2CA46A10FB}"/>
            </a:ext>
          </a:extLst>
        </xdr:cNvPr>
        <xdr:cNvSpPr txBox="1"/>
      </xdr:nvSpPr>
      <xdr:spPr>
        <a:xfrm>
          <a:off x="5295901" y="20631150"/>
          <a:ext cx="300990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  <xdr:twoCellAnchor editAs="oneCell">
    <xdr:from>
      <xdr:col>0</xdr:col>
      <xdr:colOff>114300</xdr:colOff>
      <xdr:row>0</xdr:row>
      <xdr:rowOff>47625</xdr:rowOff>
    </xdr:from>
    <xdr:to>
      <xdr:col>1</xdr:col>
      <xdr:colOff>323850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C84987-BF30-4CD4-A367-22CB2F36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876300" cy="8477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733425</xdr:colOff>
      <xdr:row>3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197636-0BE1-4E0E-82B4-8DEFB9DD0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876300" cy="847726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24</xdr:row>
      <xdr:rowOff>0</xdr:rowOff>
    </xdr:from>
    <xdr:to>
      <xdr:col>1</xdr:col>
      <xdr:colOff>2505075</xdr:colOff>
      <xdr:row>35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18B4196-74B1-4B62-9DFD-1F8FD72F79D5}"/>
            </a:ext>
          </a:extLst>
        </xdr:cNvPr>
        <xdr:cNvSpPr txBox="1"/>
      </xdr:nvSpPr>
      <xdr:spPr>
        <a:xfrm>
          <a:off x="85725" y="3857625"/>
          <a:ext cx="26384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2933701</xdr:colOff>
      <xdr:row>24</xdr:row>
      <xdr:rowOff>19050</xdr:rowOff>
    </xdr:from>
    <xdr:to>
      <xdr:col>2</xdr:col>
      <xdr:colOff>1076325</xdr:colOff>
      <xdr:row>36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A3725CB-5368-445B-B4B8-30909BD1F79B}"/>
            </a:ext>
          </a:extLst>
        </xdr:cNvPr>
        <xdr:cNvSpPr txBox="1"/>
      </xdr:nvSpPr>
      <xdr:spPr>
        <a:xfrm>
          <a:off x="3152776" y="3876675"/>
          <a:ext cx="2352674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3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A2B22C-9264-4A25-BE1E-9980F2A85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300" cy="847726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43</xdr:row>
      <xdr:rowOff>0</xdr:rowOff>
    </xdr:from>
    <xdr:to>
      <xdr:col>1</xdr:col>
      <xdr:colOff>2457450</xdr:colOff>
      <xdr:row>54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659322-6BFB-4144-9DA5-231F18619E77}"/>
            </a:ext>
          </a:extLst>
        </xdr:cNvPr>
        <xdr:cNvSpPr txBox="1"/>
      </xdr:nvSpPr>
      <xdr:spPr>
        <a:xfrm>
          <a:off x="66675" y="6562725"/>
          <a:ext cx="26384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2962275</xdr:colOff>
      <xdr:row>43</xdr:row>
      <xdr:rowOff>19050</xdr:rowOff>
    </xdr:from>
    <xdr:to>
      <xdr:col>3</xdr:col>
      <xdr:colOff>95250</xdr:colOff>
      <xdr:row>55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8CF0F5F-CAA2-4D0B-B640-2EE8C631EDD1}"/>
            </a:ext>
          </a:extLst>
        </xdr:cNvPr>
        <xdr:cNvSpPr txBox="1"/>
      </xdr:nvSpPr>
      <xdr:spPr>
        <a:xfrm>
          <a:off x="3209925" y="6581775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390769</xdr:colOff>
      <xdr:row>1</xdr:row>
      <xdr:rowOff>24424</xdr:rowOff>
    </xdr:from>
    <xdr:to>
      <xdr:col>1</xdr:col>
      <xdr:colOff>329711</xdr:colOff>
      <xdr:row>3</xdr:row>
      <xdr:rowOff>126630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3E8A5B-EE8C-43A8-8197-48D145B0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69" y="268655"/>
          <a:ext cx="610577" cy="5906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48843</xdr:rowOff>
    </xdr:from>
    <xdr:to>
      <xdr:col>1</xdr:col>
      <xdr:colOff>2638425</xdr:colOff>
      <xdr:row>70</xdr:row>
      <xdr:rowOff>132370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9B4954C-623D-49D8-AC69-919E77BA7EDB}"/>
            </a:ext>
          </a:extLst>
        </xdr:cNvPr>
        <xdr:cNvSpPr txBox="1"/>
      </xdr:nvSpPr>
      <xdr:spPr>
        <a:xfrm>
          <a:off x="671635" y="8987689"/>
          <a:ext cx="26384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2</xdr:col>
      <xdr:colOff>261327</xdr:colOff>
      <xdr:row>59</xdr:row>
      <xdr:rowOff>31262</xdr:rowOff>
    </xdr:from>
    <xdr:to>
      <xdr:col>3</xdr:col>
      <xdr:colOff>1558681</xdr:colOff>
      <xdr:row>70</xdr:row>
      <xdr:rowOff>114789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700D92F-4960-4A25-9C34-BB40A0B16242}"/>
            </a:ext>
          </a:extLst>
        </xdr:cNvPr>
        <xdr:cNvSpPr txBox="1"/>
      </xdr:nvSpPr>
      <xdr:spPr>
        <a:xfrm>
          <a:off x="5500077" y="8970108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0" activePane="bottomLeft" state="frozen"/>
      <selection activeCell="A14" sqref="A14:B14"/>
      <selection pane="bottomLeft" activeCell="B40" sqref="B4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595</v>
      </c>
      <c r="B1" s="163"/>
      <c r="C1" s="95" t="s">
        <v>494</v>
      </c>
      <c r="D1" s="96">
        <v>2026</v>
      </c>
    </row>
    <row r="2" spans="1:4" ht="16.149999999999999" customHeight="1" x14ac:dyDescent="0.2">
      <c r="A2" s="164" t="s">
        <v>493</v>
      </c>
      <c r="B2" s="165"/>
      <c r="C2" s="10" t="s">
        <v>495</v>
      </c>
      <c r="D2" s="97" t="s">
        <v>500</v>
      </c>
    </row>
    <row r="3" spans="1:4" ht="16.149999999999999" customHeight="1" x14ac:dyDescent="0.2">
      <c r="A3" s="166" t="s">
        <v>596</v>
      </c>
      <c r="B3" s="167"/>
      <c r="C3" s="10" t="s">
        <v>496</v>
      </c>
      <c r="D3" s="98">
        <v>1</v>
      </c>
    </row>
    <row r="4" spans="1:4" ht="16.149999999999999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zoomScaleNormal="100" workbookViewId="0">
      <selection activeCell="G99" sqref="G9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5" t="s">
        <v>595</v>
      </c>
      <c r="B1" s="165"/>
      <c r="C1" s="165"/>
      <c r="D1" s="10" t="s">
        <v>497</v>
      </c>
      <c r="E1" s="18">
        <v>2026</v>
      </c>
    </row>
    <row r="2" spans="1:5" s="11" customFormat="1" ht="18.95" customHeight="1" x14ac:dyDescent="0.25">
      <c r="A2" s="165" t="s">
        <v>502</v>
      </c>
      <c r="B2" s="165"/>
      <c r="C2" s="165"/>
      <c r="D2" s="10" t="s">
        <v>498</v>
      </c>
      <c r="E2" s="18" t="s">
        <v>500</v>
      </c>
    </row>
    <row r="3" spans="1:5" s="11" customFormat="1" ht="18.95" customHeight="1" x14ac:dyDescent="0.25">
      <c r="A3" s="165" t="s">
        <v>596</v>
      </c>
      <c r="B3" s="165"/>
      <c r="C3" s="165"/>
      <c r="D3" s="10" t="s">
        <v>499</v>
      </c>
      <c r="E3" s="18">
        <v>1</v>
      </c>
    </row>
    <row r="4" spans="1:5" s="11" customFormat="1" ht="18.95" customHeight="1" x14ac:dyDescent="0.25">
      <c r="A4" s="165" t="s">
        <v>515</v>
      </c>
      <c r="B4" s="165"/>
      <c r="C4" s="165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9" t="s">
        <v>275</v>
      </c>
      <c r="E8" s="130" t="s">
        <v>589</v>
      </c>
    </row>
    <row r="9" spans="1:5" x14ac:dyDescent="0.2">
      <c r="A9" s="100">
        <v>4000</v>
      </c>
      <c r="B9" s="99" t="s">
        <v>549</v>
      </c>
      <c r="C9" s="141">
        <f>SUM(C10+C57+C69)</f>
        <v>31620336.809999999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41">
        <f>SUM(C11+C21+C27+C30+C36+C39+C48)</f>
        <v>1640837.6800000002</v>
      </c>
      <c r="D10" s="77"/>
      <c r="E10" s="39"/>
    </row>
    <row r="11" spans="1:5" x14ac:dyDescent="0.2">
      <c r="A11" s="100">
        <v>4110</v>
      </c>
      <c r="B11" s="99" t="s">
        <v>223</v>
      </c>
      <c r="C11" s="141">
        <f>SUM(C12:C20)</f>
        <v>1297231.18</v>
      </c>
      <c r="D11" s="77"/>
      <c r="E11" s="39"/>
    </row>
    <row r="12" spans="1:5" x14ac:dyDescent="0.2">
      <c r="A12" s="40">
        <v>4111</v>
      </c>
      <c r="B12" s="41" t="s">
        <v>224</v>
      </c>
      <c r="C12" s="142">
        <v>0</v>
      </c>
      <c r="D12" s="77"/>
      <c r="E12" s="39"/>
    </row>
    <row r="13" spans="1:5" x14ac:dyDescent="0.2">
      <c r="A13" s="40">
        <v>4112</v>
      </c>
      <c r="B13" s="41" t="s">
        <v>225</v>
      </c>
      <c r="C13" s="142">
        <v>1257471.22</v>
      </c>
      <c r="D13" s="77"/>
      <c r="E13" s="39"/>
    </row>
    <row r="14" spans="1:5" x14ac:dyDescent="0.2">
      <c r="A14" s="40">
        <v>4113</v>
      </c>
      <c r="B14" s="41" t="s">
        <v>226</v>
      </c>
      <c r="C14" s="142">
        <v>0</v>
      </c>
      <c r="D14" s="77"/>
      <c r="E14" s="39"/>
    </row>
    <row r="15" spans="1:5" x14ac:dyDescent="0.2">
      <c r="A15" s="40">
        <v>4114</v>
      </c>
      <c r="B15" s="41" t="s">
        <v>227</v>
      </c>
      <c r="C15" s="142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42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42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42">
        <v>39759.96</v>
      </c>
      <c r="D18" s="77"/>
      <c r="E18" s="39"/>
    </row>
    <row r="19" spans="1:5" ht="22.5" x14ac:dyDescent="0.2">
      <c r="A19" s="40">
        <v>4118</v>
      </c>
      <c r="B19" s="42" t="s">
        <v>408</v>
      </c>
      <c r="C19" s="142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42">
        <v>0</v>
      </c>
      <c r="D20" s="77"/>
      <c r="E20" s="39"/>
    </row>
    <row r="21" spans="1:5" x14ac:dyDescent="0.2">
      <c r="A21" s="100">
        <v>4120</v>
      </c>
      <c r="B21" s="99" t="s">
        <v>232</v>
      </c>
      <c r="C21" s="141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42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42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42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42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42">
        <v>0</v>
      </c>
      <c r="D26" s="77"/>
      <c r="E26" s="39"/>
    </row>
    <row r="27" spans="1:5" x14ac:dyDescent="0.2">
      <c r="A27" s="100">
        <v>4130</v>
      </c>
      <c r="B27" s="99" t="s">
        <v>237</v>
      </c>
      <c r="C27" s="141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42">
        <v>0</v>
      </c>
      <c r="D28" s="77"/>
      <c r="E28" s="39"/>
    </row>
    <row r="29" spans="1:5" ht="22.5" x14ac:dyDescent="0.2">
      <c r="A29" s="40">
        <v>4132</v>
      </c>
      <c r="B29" s="42" t="s">
        <v>410</v>
      </c>
      <c r="C29" s="142">
        <v>0</v>
      </c>
      <c r="D29" s="77"/>
      <c r="E29" s="39"/>
    </row>
    <row r="30" spans="1:5" x14ac:dyDescent="0.2">
      <c r="A30" s="100">
        <v>4140</v>
      </c>
      <c r="B30" s="99" t="s">
        <v>239</v>
      </c>
      <c r="C30" s="141">
        <f>SUM(C31:C35)</f>
        <v>316835.56</v>
      </c>
      <c r="D30" s="77"/>
      <c r="E30" s="39"/>
    </row>
    <row r="31" spans="1:5" x14ac:dyDescent="0.2">
      <c r="A31" s="40">
        <v>4141</v>
      </c>
      <c r="B31" s="41" t="s">
        <v>240</v>
      </c>
      <c r="C31" s="142">
        <v>13766.4</v>
      </c>
      <c r="D31" s="77"/>
      <c r="E31" s="39"/>
    </row>
    <row r="32" spans="1:5" x14ac:dyDescent="0.2">
      <c r="A32" s="40">
        <v>4143</v>
      </c>
      <c r="B32" s="41" t="s">
        <v>241</v>
      </c>
      <c r="C32" s="142">
        <v>303069.15999999997</v>
      </c>
      <c r="D32" s="77"/>
      <c r="E32" s="39"/>
    </row>
    <row r="33" spans="1:5" x14ac:dyDescent="0.2">
      <c r="A33" s="40">
        <v>4144</v>
      </c>
      <c r="B33" s="41" t="s">
        <v>242</v>
      </c>
      <c r="C33" s="142">
        <v>0</v>
      </c>
      <c r="D33" s="77"/>
      <c r="E33" s="39"/>
    </row>
    <row r="34" spans="1:5" ht="22.5" x14ac:dyDescent="0.2">
      <c r="A34" s="40">
        <v>4145</v>
      </c>
      <c r="B34" s="42" t="s">
        <v>411</v>
      </c>
      <c r="C34" s="142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42">
        <v>0</v>
      </c>
      <c r="D35" s="77"/>
      <c r="E35" s="39"/>
    </row>
    <row r="36" spans="1:5" x14ac:dyDescent="0.2">
      <c r="A36" s="100">
        <v>4150</v>
      </c>
      <c r="B36" s="99" t="s">
        <v>412</v>
      </c>
      <c r="C36" s="141">
        <f>SUM(C37:C38)</f>
        <v>6855.58</v>
      </c>
      <c r="D36" s="77"/>
      <c r="E36" s="39"/>
    </row>
    <row r="37" spans="1:5" x14ac:dyDescent="0.2">
      <c r="A37" s="40">
        <v>4151</v>
      </c>
      <c r="B37" s="41" t="s">
        <v>412</v>
      </c>
      <c r="C37" s="142">
        <v>6855.58</v>
      </c>
      <c r="D37" s="77"/>
      <c r="E37" s="39"/>
    </row>
    <row r="38" spans="1:5" ht="22.5" x14ac:dyDescent="0.2">
      <c r="A38" s="40">
        <v>4154</v>
      </c>
      <c r="B38" s="42" t="s">
        <v>413</v>
      </c>
      <c r="C38" s="142">
        <v>0</v>
      </c>
      <c r="D38" s="77"/>
      <c r="E38" s="39"/>
    </row>
    <row r="39" spans="1:5" x14ac:dyDescent="0.2">
      <c r="A39" s="100">
        <v>4160</v>
      </c>
      <c r="B39" s="99" t="s">
        <v>414</v>
      </c>
      <c r="C39" s="141">
        <f>SUM(C40:C47)</f>
        <v>19915.36</v>
      </c>
      <c r="D39" s="77"/>
      <c r="E39" s="39"/>
    </row>
    <row r="40" spans="1:5" x14ac:dyDescent="0.2">
      <c r="A40" s="40">
        <v>4161</v>
      </c>
      <c r="B40" s="41" t="s">
        <v>244</v>
      </c>
      <c r="C40" s="142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42">
        <v>0</v>
      </c>
      <c r="D41" s="77"/>
      <c r="E41" s="39"/>
    </row>
    <row r="42" spans="1:5" x14ac:dyDescent="0.2">
      <c r="A42" s="40">
        <v>4163</v>
      </c>
      <c r="B42" s="41" t="s">
        <v>246</v>
      </c>
      <c r="C42" s="142">
        <v>0</v>
      </c>
      <c r="D42" s="77"/>
      <c r="E42" s="39"/>
    </row>
    <row r="43" spans="1:5" x14ac:dyDescent="0.2">
      <c r="A43" s="40">
        <v>4164</v>
      </c>
      <c r="B43" s="41" t="s">
        <v>247</v>
      </c>
      <c r="C43" s="142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42">
        <v>0</v>
      </c>
      <c r="D44" s="77"/>
      <c r="E44" s="39"/>
    </row>
    <row r="45" spans="1:5" ht="22.5" x14ac:dyDescent="0.2">
      <c r="A45" s="40">
        <v>4166</v>
      </c>
      <c r="B45" s="42" t="s">
        <v>415</v>
      </c>
      <c r="C45" s="142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42">
        <v>0</v>
      </c>
      <c r="D46" s="77"/>
      <c r="E46" s="39"/>
    </row>
    <row r="47" spans="1:5" x14ac:dyDescent="0.2">
      <c r="A47" s="40">
        <v>4169</v>
      </c>
      <c r="B47" s="41" t="s">
        <v>250</v>
      </c>
      <c r="C47" s="142">
        <v>19915.36</v>
      </c>
      <c r="D47" s="77"/>
      <c r="E47" s="39"/>
    </row>
    <row r="48" spans="1:5" x14ac:dyDescent="0.2">
      <c r="A48" s="100">
        <v>4170</v>
      </c>
      <c r="B48" s="99" t="s">
        <v>492</v>
      </c>
      <c r="C48" s="141">
        <f>SUM(C49:C56)</f>
        <v>0</v>
      </c>
      <c r="D48" s="77"/>
      <c r="E48" s="39"/>
    </row>
    <row r="49" spans="1:5" x14ac:dyDescent="0.2">
      <c r="A49" s="40">
        <v>4171</v>
      </c>
      <c r="B49" s="41" t="s">
        <v>416</v>
      </c>
      <c r="C49" s="142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42">
        <v>0</v>
      </c>
      <c r="D50" s="77"/>
      <c r="E50" s="39"/>
    </row>
    <row r="51" spans="1:5" ht="22.5" x14ac:dyDescent="0.2">
      <c r="A51" s="40">
        <v>4173</v>
      </c>
      <c r="B51" s="42" t="s">
        <v>418</v>
      </c>
      <c r="C51" s="142">
        <v>0</v>
      </c>
      <c r="D51" s="77"/>
      <c r="E51" s="39"/>
    </row>
    <row r="52" spans="1:5" ht="22.5" x14ac:dyDescent="0.2">
      <c r="A52" s="40">
        <v>4174</v>
      </c>
      <c r="B52" s="42" t="s">
        <v>419</v>
      </c>
      <c r="C52" s="142">
        <v>0</v>
      </c>
      <c r="D52" s="77"/>
      <c r="E52" s="39"/>
    </row>
    <row r="53" spans="1:5" ht="22.5" x14ac:dyDescent="0.2">
      <c r="A53" s="40">
        <v>4175</v>
      </c>
      <c r="B53" s="42" t="s">
        <v>420</v>
      </c>
      <c r="C53" s="142">
        <v>0</v>
      </c>
      <c r="D53" s="77"/>
      <c r="E53" s="39"/>
    </row>
    <row r="54" spans="1:5" ht="22.5" x14ac:dyDescent="0.2">
      <c r="A54" s="40">
        <v>4176</v>
      </c>
      <c r="B54" s="42" t="s">
        <v>421</v>
      </c>
      <c r="C54" s="142">
        <v>0</v>
      </c>
      <c r="D54" s="77"/>
      <c r="E54" s="39"/>
    </row>
    <row r="55" spans="1:5" ht="22.5" x14ac:dyDescent="0.2">
      <c r="A55" s="40">
        <v>4177</v>
      </c>
      <c r="B55" s="42" t="s">
        <v>422</v>
      </c>
      <c r="C55" s="142">
        <v>0</v>
      </c>
      <c r="D55" s="77"/>
      <c r="E55" s="39"/>
    </row>
    <row r="56" spans="1:5" ht="22.5" x14ac:dyDescent="0.2">
      <c r="A56" s="40">
        <v>4178</v>
      </c>
      <c r="B56" s="42" t="s">
        <v>423</v>
      </c>
      <c r="C56" s="142">
        <v>0</v>
      </c>
      <c r="D56" s="77"/>
      <c r="E56" s="39"/>
    </row>
    <row r="57" spans="1:5" ht="33.75" x14ac:dyDescent="0.2">
      <c r="A57" s="100">
        <v>4200</v>
      </c>
      <c r="B57" s="101" t="s">
        <v>424</v>
      </c>
      <c r="C57" s="141">
        <f>+C58+C64</f>
        <v>29979499.129999999</v>
      </c>
      <c r="D57" s="77"/>
      <c r="E57" s="39"/>
    </row>
    <row r="58" spans="1:5" ht="22.5" x14ac:dyDescent="0.2">
      <c r="A58" s="100">
        <v>4210</v>
      </c>
      <c r="B58" s="101" t="s">
        <v>425</v>
      </c>
      <c r="C58" s="141">
        <f>SUM(C59:C63)</f>
        <v>27200809.399999999</v>
      </c>
      <c r="D58" s="77"/>
      <c r="E58" s="39"/>
    </row>
    <row r="59" spans="1:5" x14ac:dyDescent="0.2">
      <c r="A59" s="40">
        <v>4211</v>
      </c>
      <c r="B59" s="41" t="s">
        <v>251</v>
      </c>
      <c r="C59" s="142">
        <v>20037517.239999998</v>
      </c>
      <c r="D59" s="77"/>
      <c r="E59" s="39"/>
    </row>
    <row r="60" spans="1:5" x14ac:dyDescent="0.2">
      <c r="A60" s="40">
        <v>4212</v>
      </c>
      <c r="B60" s="41" t="s">
        <v>252</v>
      </c>
      <c r="C60" s="142">
        <v>6790431.1399999997</v>
      </c>
      <c r="D60" s="77"/>
      <c r="E60" s="39"/>
    </row>
    <row r="61" spans="1:5" x14ac:dyDescent="0.2">
      <c r="A61" s="40">
        <v>4213</v>
      </c>
      <c r="B61" s="41" t="s">
        <v>253</v>
      </c>
      <c r="C61" s="142">
        <v>0</v>
      </c>
      <c r="D61" s="77"/>
      <c r="E61" s="39"/>
    </row>
    <row r="62" spans="1:5" x14ac:dyDescent="0.2">
      <c r="A62" s="40">
        <v>4214</v>
      </c>
      <c r="B62" s="41" t="s">
        <v>426</v>
      </c>
      <c r="C62" s="142">
        <v>372861.02</v>
      </c>
      <c r="D62" s="77"/>
      <c r="E62" s="39"/>
    </row>
    <row r="63" spans="1:5" x14ac:dyDescent="0.2">
      <c r="A63" s="40">
        <v>4215</v>
      </c>
      <c r="B63" s="41" t="s">
        <v>427</v>
      </c>
      <c r="C63" s="142">
        <v>0</v>
      </c>
      <c r="D63" s="77"/>
      <c r="E63" s="39"/>
    </row>
    <row r="64" spans="1:5" x14ac:dyDescent="0.2">
      <c r="A64" s="100">
        <v>4220</v>
      </c>
      <c r="B64" s="99" t="s">
        <v>254</v>
      </c>
      <c r="C64" s="141">
        <f>SUM(C65:C68)</f>
        <v>2778689.73</v>
      </c>
      <c r="D64" s="77"/>
      <c r="E64" s="39"/>
    </row>
    <row r="65" spans="1:5" x14ac:dyDescent="0.2">
      <c r="A65" s="40">
        <v>4221</v>
      </c>
      <c r="B65" s="41" t="s">
        <v>255</v>
      </c>
      <c r="C65" s="142">
        <v>2778689.73</v>
      </c>
      <c r="D65" s="77"/>
      <c r="E65" s="39"/>
    </row>
    <row r="66" spans="1:5" x14ac:dyDescent="0.2">
      <c r="A66" s="40">
        <v>4223</v>
      </c>
      <c r="B66" s="41" t="s">
        <v>256</v>
      </c>
      <c r="C66" s="142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42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42">
        <v>0</v>
      </c>
      <c r="D68" s="77"/>
      <c r="E68" s="39"/>
    </row>
    <row r="69" spans="1:5" x14ac:dyDescent="0.2">
      <c r="A69" s="102">
        <v>4300</v>
      </c>
      <c r="B69" s="99" t="s">
        <v>259</v>
      </c>
      <c r="C69" s="141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260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2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2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2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2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2">
        <v>0</v>
      </c>
      <c r="D90" s="41"/>
      <c r="E90" s="41"/>
    </row>
    <row r="91" spans="1:5" x14ac:dyDescent="0.2">
      <c r="A91" s="39"/>
      <c r="B91" s="39"/>
      <c r="C91" s="131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2">
        <v>5000</v>
      </c>
      <c r="B94" s="99" t="s">
        <v>276</v>
      </c>
      <c r="C94" s="141">
        <f>C95+C123+C156+C166+C181+C210</f>
        <v>21596385.260000002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41">
        <f>C96+C103+C113</f>
        <v>14144001.850000001</v>
      </c>
      <c r="D95" s="103">
        <f>C95/$C$94</f>
        <v>0.65492450147187276</v>
      </c>
      <c r="E95" s="41"/>
    </row>
    <row r="96" spans="1:5" x14ac:dyDescent="0.2">
      <c r="A96" s="102">
        <v>5110</v>
      </c>
      <c r="B96" s="99" t="s">
        <v>278</v>
      </c>
      <c r="C96" s="141">
        <f>SUM(C97:C102)</f>
        <v>9692860.3900000006</v>
      </c>
      <c r="D96" s="103">
        <f t="shared" ref="D96:D159" si="0">C96/$C$94</f>
        <v>0.44881864595890247</v>
      </c>
      <c r="E96" s="41"/>
    </row>
    <row r="97" spans="1:5" x14ac:dyDescent="0.2">
      <c r="A97" s="43">
        <v>5111</v>
      </c>
      <c r="B97" s="41" t="s">
        <v>279</v>
      </c>
      <c r="C97" s="142">
        <v>8354781.4400000004</v>
      </c>
      <c r="D97" s="44">
        <f t="shared" si="0"/>
        <v>0.3868601777295762</v>
      </c>
      <c r="E97" s="41"/>
    </row>
    <row r="98" spans="1:5" x14ac:dyDescent="0.2">
      <c r="A98" s="43">
        <v>5112</v>
      </c>
      <c r="B98" s="41" t="s">
        <v>280</v>
      </c>
      <c r="C98" s="142">
        <v>963057.14</v>
      </c>
      <c r="D98" s="44">
        <f t="shared" si="0"/>
        <v>4.4593441374827555E-2</v>
      </c>
      <c r="E98" s="41"/>
    </row>
    <row r="99" spans="1:5" x14ac:dyDescent="0.2">
      <c r="A99" s="43">
        <v>5113</v>
      </c>
      <c r="B99" s="41" t="s">
        <v>281</v>
      </c>
      <c r="C99" s="142">
        <v>1657.99</v>
      </c>
      <c r="D99" s="44">
        <f t="shared" si="0"/>
        <v>7.6771643959828116E-5</v>
      </c>
      <c r="E99" s="41"/>
    </row>
    <row r="100" spans="1:5" x14ac:dyDescent="0.2">
      <c r="A100" s="43">
        <v>5114</v>
      </c>
      <c r="B100" s="41" t="s">
        <v>282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2">
        <v>373363.82</v>
      </c>
      <c r="D101" s="44">
        <f t="shared" si="0"/>
        <v>1.7288255210538877E-2</v>
      </c>
      <c r="E101" s="41"/>
    </row>
    <row r="102" spans="1:5" x14ac:dyDescent="0.2">
      <c r="A102" s="43">
        <v>5116</v>
      </c>
      <c r="B102" s="41" t="s">
        <v>284</v>
      </c>
      <c r="C102" s="142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285</v>
      </c>
      <c r="C103" s="141">
        <f>SUM(C104:C112)</f>
        <v>1353753.3300000003</v>
      </c>
      <c r="D103" s="103">
        <f t="shared" si="0"/>
        <v>6.2684255429882998E-2</v>
      </c>
      <c r="E103" s="41"/>
    </row>
    <row r="104" spans="1:5" x14ac:dyDescent="0.2">
      <c r="A104" s="43">
        <v>5121</v>
      </c>
      <c r="B104" s="41" t="s">
        <v>286</v>
      </c>
      <c r="C104" s="142">
        <v>142849.26999999999</v>
      </c>
      <c r="D104" s="44">
        <f t="shared" si="0"/>
        <v>6.614499059922771E-3</v>
      </c>
      <c r="E104" s="41"/>
    </row>
    <row r="105" spans="1:5" x14ac:dyDescent="0.2">
      <c r="A105" s="43">
        <v>5122</v>
      </c>
      <c r="B105" s="41" t="s">
        <v>287</v>
      </c>
      <c r="C105" s="142">
        <v>13592</v>
      </c>
      <c r="D105" s="44">
        <f t="shared" si="0"/>
        <v>6.2936458283945236E-4</v>
      </c>
      <c r="E105" s="41"/>
    </row>
    <row r="106" spans="1:5" x14ac:dyDescent="0.2">
      <c r="A106" s="43">
        <v>5123</v>
      </c>
      <c r="B106" s="41" t="s">
        <v>288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2">
        <v>354994.49</v>
      </c>
      <c r="D107" s="44">
        <f t="shared" si="0"/>
        <v>1.6437680923275026E-2</v>
      </c>
      <c r="E107" s="41"/>
    </row>
    <row r="108" spans="1:5" x14ac:dyDescent="0.2">
      <c r="A108" s="43">
        <v>5125</v>
      </c>
      <c r="B108" s="41" t="s">
        <v>290</v>
      </c>
      <c r="C108" s="142">
        <v>12571.15</v>
      </c>
      <c r="D108" s="44">
        <f t="shared" si="0"/>
        <v>5.8209509826090216E-4</v>
      </c>
      <c r="E108" s="41"/>
    </row>
    <row r="109" spans="1:5" x14ac:dyDescent="0.2">
      <c r="A109" s="43">
        <v>5126</v>
      </c>
      <c r="B109" s="41" t="s">
        <v>291</v>
      </c>
      <c r="C109" s="142">
        <v>748499.31</v>
      </c>
      <c r="D109" s="44">
        <f t="shared" si="0"/>
        <v>3.465854590889994E-2</v>
      </c>
      <c r="E109" s="41"/>
    </row>
    <row r="110" spans="1:5" x14ac:dyDescent="0.2">
      <c r="A110" s="43">
        <v>5127</v>
      </c>
      <c r="B110" s="41" t="s">
        <v>292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2">
        <v>81247.11</v>
      </c>
      <c r="D112" s="44">
        <f t="shared" si="0"/>
        <v>3.7620698566848956E-3</v>
      </c>
      <c r="E112" s="41"/>
    </row>
    <row r="113" spans="1:5" x14ac:dyDescent="0.2">
      <c r="A113" s="102">
        <v>5130</v>
      </c>
      <c r="B113" s="99" t="s">
        <v>295</v>
      </c>
      <c r="C113" s="141">
        <f>SUM(C114:C122)</f>
        <v>3097388.13</v>
      </c>
      <c r="D113" s="103">
        <f t="shared" si="0"/>
        <v>0.14342160008308721</v>
      </c>
      <c r="E113" s="41"/>
    </row>
    <row r="114" spans="1:5" x14ac:dyDescent="0.2">
      <c r="A114" s="43">
        <v>5131</v>
      </c>
      <c r="B114" s="41" t="s">
        <v>296</v>
      </c>
      <c r="C114" s="142">
        <v>731999.69</v>
      </c>
      <c r="D114" s="44">
        <f t="shared" si="0"/>
        <v>3.3894546758053153E-2</v>
      </c>
      <c r="E114" s="41"/>
    </row>
    <row r="115" spans="1:5" x14ac:dyDescent="0.2">
      <c r="A115" s="43">
        <v>5132</v>
      </c>
      <c r="B115" s="41" t="s">
        <v>297</v>
      </c>
      <c r="C115" s="142">
        <v>67072.399999999994</v>
      </c>
      <c r="D115" s="44">
        <f t="shared" si="0"/>
        <v>3.1057234436463275E-3</v>
      </c>
      <c r="E115" s="41"/>
    </row>
    <row r="116" spans="1:5" x14ac:dyDescent="0.2">
      <c r="A116" s="43">
        <v>5133</v>
      </c>
      <c r="B116" s="41" t="s">
        <v>298</v>
      </c>
      <c r="C116" s="142">
        <v>71572</v>
      </c>
      <c r="D116" s="44">
        <f t="shared" si="0"/>
        <v>3.314073125587499E-3</v>
      </c>
      <c r="E116" s="41"/>
    </row>
    <row r="117" spans="1:5" x14ac:dyDescent="0.2">
      <c r="A117" s="43">
        <v>5134</v>
      </c>
      <c r="B117" s="41" t="s">
        <v>299</v>
      </c>
      <c r="C117" s="142">
        <v>100195.13</v>
      </c>
      <c r="D117" s="44">
        <f t="shared" si="0"/>
        <v>4.6394398318860145E-3</v>
      </c>
      <c r="E117" s="41"/>
    </row>
    <row r="118" spans="1:5" x14ac:dyDescent="0.2">
      <c r="A118" s="43">
        <v>5135</v>
      </c>
      <c r="B118" s="41" t="s">
        <v>300</v>
      </c>
      <c r="C118" s="142">
        <v>155274.79999999999</v>
      </c>
      <c r="D118" s="44">
        <f t="shared" si="0"/>
        <v>7.1898513631164949E-3</v>
      </c>
      <c r="E118" s="41"/>
    </row>
    <row r="119" spans="1:5" x14ac:dyDescent="0.2">
      <c r="A119" s="43">
        <v>5136</v>
      </c>
      <c r="B119" s="41" t="s">
        <v>301</v>
      </c>
      <c r="C119" s="142">
        <v>35960</v>
      </c>
      <c r="D119" s="44">
        <f t="shared" si="0"/>
        <v>1.6650934666647078E-3</v>
      </c>
      <c r="E119" s="41"/>
    </row>
    <row r="120" spans="1:5" x14ac:dyDescent="0.2">
      <c r="A120" s="43">
        <v>5137</v>
      </c>
      <c r="B120" s="41" t="s">
        <v>302</v>
      </c>
      <c r="C120" s="142">
        <v>31055.66</v>
      </c>
      <c r="D120" s="44">
        <f t="shared" si="0"/>
        <v>1.4380026854549639E-3</v>
      </c>
      <c r="E120" s="41"/>
    </row>
    <row r="121" spans="1:5" x14ac:dyDescent="0.2">
      <c r="A121" s="43">
        <v>5138</v>
      </c>
      <c r="B121" s="41" t="s">
        <v>303</v>
      </c>
      <c r="C121" s="142">
        <v>332705.8</v>
      </c>
      <c r="D121" s="44">
        <f t="shared" si="0"/>
        <v>1.5405624413277389E-2</v>
      </c>
      <c r="E121" s="41"/>
    </row>
    <row r="122" spans="1:5" x14ac:dyDescent="0.2">
      <c r="A122" s="43">
        <v>5139</v>
      </c>
      <c r="B122" s="41" t="s">
        <v>304</v>
      </c>
      <c r="C122" s="142">
        <v>1571552.65</v>
      </c>
      <c r="D122" s="44">
        <f t="shared" si="0"/>
        <v>7.2769244995400675E-2</v>
      </c>
      <c r="E122" s="41"/>
    </row>
    <row r="123" spans="1:5" x14ac:dyDescent="0.2">
      <c r="A123" s="102">
        <v>5200</v>
      </c>
      <c r="B123" s="99" t="s">
        <v>305</v>
      </c>
      <c r="C123" s="141">
        <f>C124+C127+C130+C133+C138+C142+C145+C147+C153</f>
        <v>6185835.6699999999</v>
      </c>
      <c r="D123" s="103">
        <f t="shared" si="0"/>
        <v>0.28642921468238336</v>
      </c>
      <c r="E123" s="41"/>
    </row>
    <row r="124" spans="1:5" x14ac:dyDescent="0.2">
      <c r="A124" s="102">
        <v>5210</v>
      </c>
      <c r="B124" s="99" t="s">
        <v>306</v>
      </c>
      <c r="C124" s="141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2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309</v>
      </c>
      <c r="C127" s="141">
        <f>SUM(C128:C129)</f>
        <v>1986101.25</v>
      </c>
      <c r="D127" s="103">
        <f t="shared" si="0"/>
        <v>9.1964522122069237E-2</v>
      </c>
      <c r="E127" s="41"/>
    </row>
    <row r="128" spans="1:5" x14ac:dyDescent="0.2">
      <c r="A128" s="43">
        <v>5221</v>
      </c>
      <c r="B128" s="41" t="s">
        <v>310</v>
      </c>
      <c r="C128" s="142">
        <v>1986101.25</v>
      </c>
      <c r="D128" s="44">
        <f t="shared" si="0"/>
        <v>9.1964522122069237E-2</v>
      </c>
      <c r="E128" s="41"/>
    </row>
    <row r="129" spans="1:5" x14ac:dyDescent="0.2">
      <c r="A129" s="43">
        <v>5222</v>
      </c>
      <c r="B129" s="41" t="s">
        <v>311</v>
      </c>
      <c r="C129" s="142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41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2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41">
        <f>SUM(C134:C137)</f>
        <v>4199734.42</v>
      </c>
      <c r="D133" s="103">
        <f t="shared" si="0"/>
        <v>0.19446469256031412</v>
      </c>
      <c r="E133" s="41"/>
    </row>
    <row r="134" spans="1:5" x14ac:dyDescent="0.2">
      <c r="A134" s="43">
        <v>5241</v>
      </c>
      <c r="B134" s="41" t="s">
        <v>314</v>
      </c>
      <c r="C134" s="142">
        <v>4199734.42</v>
      </c>
      <c r="D134" s="44">
        <f t="shared" si="0"/>
        <v>0.19446469256031412</v>
      </c>
      <c r="E134" s="41"/>
    </row>
    <row r="135" spans="1:5" x14ac:dyDescent="0.2">
      <c r="A135" s="43">
        <v>5242</v>
      </c>
      <c r="B135" s="41" t="s">
        <v>315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2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41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2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41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2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41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2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41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2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41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2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41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251</v>
      </c>
      <c r="C157" s="141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2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41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2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41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2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41">
        <f>C167+C170+C173+C176+C178</f>
        <v>161581.34</v>
      </c>
      <c r="D166" s="103">
        <f t="shared" si="1"/>
        <v>7.4818696765553061E-3</v>
      </c>
      <c r="E166" s="41"/>
    </row>
    <row r="167" spans="1:5" x14ac:dyDescent="0.2">
      <c r="A167" s="102">
        <v>5410</v>
      </c>
      <c r="B167" s="99" t="s">
        <v>343</v>
      </c>
      <c r="C167" s="141">
        <f>SUM(C168:C169)</f>
        <v>161581.34</v>
      </c>
      <c r="D167" s="103">
        <f t="shared" si="1"/>
        <v>7.4818696765553061E-3</v>
      </c>
      <c r="E167" s="41"/>
    </row>
    <row r="168" spans="1:5" x14ac:dyDescent="0.2">
      <c r="A168" s="43">
        <v>5411</v>
      </c>
      <c r="B168" s="41" t="s">
        <v>344</v>
      </c>
      <c r="C168" s="142">
        <v>161581.34</v>
      </c>
      <c r="D168" s="44">
        <f t="shared" si="1"/>
        <v>7.4818696765553061E-3</v>
      </c>
      <c r="E168" s="41"/>
    </row>
    <row r="169" spans="1:5" x14ac:dyDescent="0.2">
      <c r="A169" s="43">
        <v>5412</v>
      </c>
      <c r="B169" s="41" t="s">
        <v>345</v>
      </c>
      <c r="C169" s="142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41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2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41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2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41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2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41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2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41">
        <f>C182+C191+C194+C200</f>
        <v>1104966.3999999999</v>
      </c>
      <c r="D181" s="103">
        <f t="shared" si="1"/>
        <v>5.1164414169188599E-2</v>
      </c>
      <c r="E181" s="41"/>
    </row>
    <row r="182" spans="1:5" x14ac:dyDescent="0.2">
      <c r="A182" s="102">
        <v>5510</v>
      </c>
      <c r="B182" s="99" t="s">
        <v>357</v>
      </c>
      <c r="C182" s="141">
        <f>SUM(C183:C190)</f>
        <v>1104966.3999999999</v>
      </c>
      <c r="D182" s="103">
        <f t="shared" si="1"/>
        <v>5.1164414169188599E-2</v>
      </c>
      <c r="E182" s="41"/>
    </row>
    <row r="183" spans="1:5" x14ac:dyDescent="0.2">
      <c r="A183" s="43">
        <v>5511</v>
      </c>
      <c r="B183" s="41" t="s">
        <v>358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2">
        <v>346666.17</v>
      </c>
      <c r="D185" s="44">
        <f t="shared" si="1"/>
        <v>1.6052046017260204E-2</v>
      </c>
      <c r="E185" s="41"/>
    </row>
    <row r="186" spans="1:5" x14ac:dyDescent="0.2">
      <c r="A186" s="43">
        <v>5514</v>
      </c>
      <c r="B186" s="41" t="s">
        <v>361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2">
        <v>758300.23</v>
      </c>
      <c r="D187" s="44">
        <f t="shared" si="1"/>
        <v>3.5112368151928398E-2</v>
      </c>
      <c r="E187" s="41"/>
    </row>
    <row r="188" spans="1:5" x14ac:dyDescent="0.2">
      <c r="A188" s="43">
        <v>5516</v>
      </c>
      <c r="B188" s="41" t="s">
        <v>363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41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2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41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2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41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2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41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41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2">
        <v>0</v>
      </c>
      <c r="D212" s="44">
        <f t="shared" si="1"/>
        <v>0</v>
      </c>
      <c r="E212" s="41"/>
    </row>
    <row r="213" spans="1:5" x14ac:dyDescent="0.2">
      <c r="C213" s="13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B1" zoomScaleNormal="100" workbookViewId="0">
      <selection activeCell="F185" sqref="F185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595</v>
      </c>
      <c r="B1" s="172"/>
      <c r="C1" s="172"/>
      <c r="D1" s="172"/>
      <c r="E1" s="172"/>
      <c r="F1" s="172"/>
      <c r="G1" s="10" t="s">
        <v>497</v>
      </c>
      <c r="H1" s="18">
        <v>2026</v>
      </c>
    </row>
    <row r="2" spans="1:8" s="11" customFormat="1" ht="18.95" customHeight="1" x14ac:dyDescent="0.25">
      <c r="A2" s="171" t="s">
        <v>501</v>
      </c>
      <c r="B2" s="172"/>
      <c r="C2" s="172"/>
      <c r="D2" s="172"/>
      <c r="E2" s="172"/>
      <c r="F2" s="172"/>
      <c r="G2" s="10" t="s">
        <v>498</v>
      </c>
      <c r="H2" s="18" t="s">
        <v>500</v>
      </c>
    </row>
    <row r="3" spans="1:8" s="11" customFormat="1" ht="18.95" customHeight="1" x14ac:dyDescent="0.25">
      <c r="A3" s="171" t="s">
        <v>596</v>
      </c>
      <c r="B3" s="172"/>
      <c r="C3" s="172"/>
      <c r="D3" s="172"/>
      <c r="E3" s="172"/>
      <c r="F3" s="172"/>
      <c r="G3" s="10" t="s">
        <v>499</v>
      </c>
      <c r="H3" s="18">
        <v>1</v>
      </c>
    </row>
    <row r="4" spans="1:8" s="11" customFormat="1" ht="18.95" customHeight="1" x14ac:dyDescent="0.25">
      <c r="A4" s="171" t="s">
        <v>515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2">
        <v>110412.93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32">
        <v>0</v>
      </c>
    </row>
    <row r="11" spans="1:8" x14ac:dyDescent="0.2">
      <c r="A11" s="16">
        <v>1121</v>
      </c>
      <c r="B11" s="14" t="s">
        <v>118</v>
      </c>
      <c r="C11" s="132">
        <v>0</v>
      </c>
    </row>
    <row r="12" spans="1:8" x14ac:dyDescent="0.2">
      <c r="C12" s="132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32">
        <v>0</v>
      </c>
      <c r="D15" s="132">
        <v>97182.98</v>
      </c>
      <c r="E15" s="132">
        <v>112689.71</v>
      </c>
      <c r="F15" s="132">
        <v>118141.15</v>
      </c>
      <c r="G15" s="132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</row>
    <row r="17" spans="1:8" x14ac:dyDescent="0.2">
      <c r="C17" s="132"/>
      <c r="D17" s="132"/>
      <c r="E17" s="132"/>
      <c r="F17" s="132"/>
      <c r="G17" s="132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32">
        <v>119462.39999999999</v>
      </c>
      <c r="D20" s="132">
        <v>119462.39999999999</v>
      </c>
      <c r="E20" s="132">
        <v>0</v>
      </c>
      <c r="F20" s="132">
        <v>0</v>
      </c>
      <c r="G20" s="132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2">
        <v>30000</v>
      </c>
      <c r="D21" s="132">
        <v>30000</v>
      </c>
      <c r="E21" s="132">
        <v>0</v>
      </c>
      <c r="F21" s="132">
        <v>0</v>
      </c>
      <c r="G21" s="132">
        <v>0</v>
      </c>
    </row>
    <row r="22" spans="1:8" x14ac:dyDescent="0.2">
      <c r="A22" s="16">
        <v>1126</v>
      </c>
      <c r="B22" s="14" t="s">
        <v>481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3" spans="1:8" x14ac:dyDescent="0.2">
      <c r="A23" s="16">
        <v>1129</v>
      </c>
      <c r="B23" s="14" t="s">
        <v>482</v>
      </c>
      <c r="C23" s="132">
        <v>121873.88</v>
      </c>
      <c r="D23" s="132">
        <v>121873.88</v>
      </c>
      <c r="E23" s="132">
        <v>0</v>
      </c>
      <c r="F23" s="132">
        <v>0</v>
      </c>
      <c r="G23" s="132">
        <v>0</v>
      </c>
    </row>
    <row r="24" spans="1:8" x14ac:dyDescent="0.2">
      <c r="A24" s="16">
        <v>1131</v>
      </c>
      <c r="B24" s="14" t="s">
        <v>129</v>
      </c>
      <c r="C24" s="132">
        <v>583196.62</v>
      </c>
      <c r="D24" s="132">
        <v>583196.62</v>
      </c>
      <c r="E24" s="132">
        <v>0</v>
      </c>
      <c r="F24" s="132">
        <v>0</v>
      </c>
      <c r="G24" s="132">
        <v>0</v>
      </c>
    </row>
    <row r="25" spans="1:8" x14ac:dyDescent="0.2">
      <c r="A25" s="16">
        <v>1132</v>
      </c>
      <c r="B25" s="14" t="s">
        <v>130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</row>
    <row r="26" spans="1:8" x14ac:dyDescent="0.2">
      <c r="A26" s="16">
        <v>1133</v>
      </c>
      <c r="B26" s="14" t="s">
        <v>131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</row>
    <row r="27" spans="1:8" x14ac:dyDescent="0.2">
      <c r="A27" s="16">
        <v>1134</v>
      </c>
      <c r="B27" s="14" t="s">
        <v>132</v>
      </c>
      <c r="C27" s="132">
        <v>719199.7</v>
      </c>
      <c r="D27" s="132">
        <v>719199.7</v>
      </c>
      <c r="E27" s="132">
        <v>0</v>
      </c>
      <c r="F27" s="132">
        <v>0</v>
      </c>
      <c r="G27" s="132">
        <v>0</v>
      </c>
    </row>
    <row r="28" spans="1:8" x14ac:dyDescent="0.2">
      <c r="A28" s="16">
        <v>1139</v>
      </c>
      <c r="B28" s="14" t="s">
        <v>133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32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32">
        <v>0</v>
      </c>
    </row>
    <row r="34" spans="1:8" x14ac:dyDescent="0.2">
      <c r="A34" s="16">
        <v>1142</v>
      </c>
      <c r="B34" s="14" t="s">
        <v>137</v>
      </c>
      <c r="C34" s="132">
        <v>0</v>
      </c>
    </row>
    <row r="35" spans="1:8" x14ac:dyDescent="0.2">
      <c r="A35" s="16">
        <v>1143</v>
      </c>
      <c r="B35" s="14" t="s">
        <v>138</v>
      </c>
      <c r="C35" s="132">
        <v>0</v>
      </c>
    </row>
    <row r="36" spans="1:8" x14ac:dyDescent="0.2">
      <c r="A36" s="16">
        <v>1144</v>
      </c>
      <c r="B36" s="14" t="s">
        <v>139</v>
      </c>
      <c r="C36" s="132">
        <v>0</v>
      </c>
    </row>
    <row r="37" spans="1:8" x14ac:dyDescent="0.2">
      <c r="A37" s="16">
        <v>1145</v>
      </c>
      <c r="B37" s="14" t="s">
        <v>140</v>
      </c>
      <c r="C37" s="132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32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32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32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32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32">
        <v>0</v>
      </c>
    </row>
    <row r="52" spans="1:10" x14ac:dyDescent="0.2">
      <c r="A52" s="16">
        <v>1214</v>
      </c>
      <c r="B52" s="14" t="s">
        <v>146</v>
      </c>
      <c r="C52" s="132">
        <v>0</v>
      </c>
    </row>
    <row r="53" spans="1:10" x14ac:dyDescent="0.2">
      <c r="C53" s="132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32">
        <f>SUM(C57:C63)</f>
        <v>77765948.429999992</v>
      </c>
      <c r="D56" s="132">
        <f>SUM(D57:D63)</f>
        <v>346666.17000000004</v>
      </c>
      <c r="E56" s="132">
        <f>SUM(E57:E63)</f>
        <v>7935358.2700000005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32">
        <v>4007697.96</v>
      </c>
      <c r="D57" s="133"/>
      <c r="E57" s="133"/>
    </row>
    <row r="58" spans="1:10" x14ac:dyDescent="0.2">
      <c r="A58" s="16">
        <v>1232</v>
      </c>
      <c r="B58" s="14" t="s">
        <v>150</v>
      </c>
      <c r="C58" s="132">
        <v>0</v>
      </c>
      <c r="D58" s="132">
        <v>0</v>
      </c>
      <c r="E58" s="132">
        <v>0</v>
      </c>
    </row>
    <row r="59" spans="1:10" x14ac:dyDescent="0.2">
      <c r="A59" s="16">
        <v>1233</v>
      </c>
      <c r="B59" s="14" t="s">
        <v>151</v>
      </c>
      <c r="C59" s="132">
        <v>11999209.779999999</v>
      </c>
      <c r="D59" s="132">
        <v>141949.38</v>
      </c>
      <c r="E59" s="132">
        <v>4504279.6500000004</v>
      </c>
    </row>
    <row r="60" spans="1:10" x14ac:dyDescent="0.2">
      <c r="A60" s="16">
        <v>1234</v>
      </c>
      <c r="B60" s="14" t="s">
        <v>152</v>
      </c>
      <c r="C60" s="132">
        <v>0</v>
      </c>
      <c r="D60" s="132">
        <v>0</v>
      </c>
      <c r="E60" s="132">
        <v>0</v>
      </c>
    </row>
    <row r="61" spans="1:10" x14ac:dyDescent="0.2">
      <c r="A61" s="16">
        <v>1235</v>
      </c>
      <c r="B61" s="14" t="s">
        <v>153</v>
      </c>
      <c r="C61" s="132">
        <v>14008658.9</v>
      </c>
      <c r="D61" s="132">
        <v>0</v>
      </c>
      <c r="E61" s="132">
        <v>0</v>
      </c>
    </row>
    <row r="62" spans="1:10" x14ac:dyDescent="0.2">
      <c r="A62" s="16">
        <v>1236</v>
      </c>
      <c r="B62" s="14" t="s">
        <v>154</v>
      </c>
      <c r="C62" s="132">
        <v>31373038.629999999</v>
      </c>
      <c r="D62" s="132">
        <v>0</v>
      </c>
      <c r="E62" s="132">
        <v>0</v>
      </c>
    </row>
    <row r="63" spans="1:10" x14ac:dyDescent="0.2">
      <c r="A63" s="16">
        <v>1239</v>
      </c>
      <c r="B63" s="14" t="s">
        <v>155</v>
      </c>
      <c r="C63" s="132">
        <v>16377343.16</v>
      </c>
      <c r="D63" s="132">
        <v>204716.79</v>
      </c>
      <c r="E63" s="132">
        <v>3431078.62</v>
      </c>
    </row>
    <row r="64" spans="1:10" x14ac:dyDescent="0.2">
      <c r="A64" s="16">
        <v>1240</v>
      </c>
      <c r="B64" s="14" t="s">
        <v>156</v>
      </c>
      <c r="C64" s="132">
        <f>SUM(C65:C72)</f>
        <v>24276615.880000003</v>
      </c>
      <c r="D64" s="132">
        <f t="shared" ref="D64:E64" si="0">SUM(D65:D72)</f>
        <v>758300.23</v>
      </c>
      <c r="E64" s="132">
        <f t="shared" si="0"/>
        <v>14633697.949999999</v>
      </c>
    </row>
    <row r="65" spans="1:9" x14ac:dyDescent="0.2">
      <c r="A65" s="16">
        <v>1241</v>
      </c>
      <c r="B65" s="14" t="s">
        <v>157</v>
      </c>
      <c r="C65" s="132">
        <v>3500325.22</v>
      </c>
      <c r="D65" s="132">
        <v>61683.9</v>
      </c>
      <c r="E65" s="132">
        <v>1886178.97</v>
      </c>
    </row>
    <row r="66" spans="1:9" x14ac:dyDescent="0.2">
      <c r="A66" s="16">
        <v>1242</v>
      </c>
      <c r="B66" s="14" t="s">
        <v>158</v>
      </c>
      <c r="C66" s="132">
        <v>2138483.6800000002</v>
      </c>
      <c r="D66" s="132">
        <v>63018.35</v>
      </c>
      <c r="E66" s="132">
        <v>916367.13</v>
      </c>
    </row>
    <row r="67" spans="1:9" x14ac:dyDescent="0.2">
      <c r="A67" s="16">
        <v>1243</v>
      </c>
      <c r="B67" s="14" t="s">
        <v>159</v>
      </c>
      <c r="C67" s="132">
        <v>0</v>
      </c>
      <c r="D67" s="132">
        <v>0</v>
      </c>
      <c r="E67" s="132">
        <v>0</v>
      </c>
    </row>
    <row r="68" spans="1:9" x14ac:dyDescent="0.2">
      <c r="A68" s="16">
        <v>1244</v>
      </c>
      <c r="B68" s="14" t="s">
        <v>160</v>
      </c>
      <c r="C68" s="132">
        <v>16647028.02</v>
      </c>
      <c r="D68" s="132">
        <v>592282.22</v>
      </c>
      <c r="E68" s="132">
        <v>11277221.42</v>
      </c>
    </row>
    <row r="69" spans="1:9" x14ac:dyDescent="0.2">
      <c r="A69" s="16">
        <v>1245</v>
      </c>
      <c r="B69" s="14" t="s">
        <v>161</v>
      </c>
      <c r="C69" s="132">
        <v>0</v>
      </c>
      <c r="D69" s="132">
        <v>0</v>
      </c>
      <c r="E69" s="132">
        <v>0</v>
      </c>
    </row>
    <row r="70" spans="1:9" x14ac:dyDescent="0.2">
      <c r="A70" s="16">
        <v>1246</v>
      </c>
      <c r="B70" s="14" t="s">
        <v>162</v>
      </c>
      <c r="C70" s="132">
        <v>1864178.96</v>
      </c>
      <c r="D70" s="132">
        <v>41315.760000000002</v>
      </c>
      <c r="E70" s="132">
        <v>531442.43000000005</v>
      </c>
    </row>
    <row r="71" spans="1:9" x14ac:dyDescent="0.2">
      <c r="A71" s="16">
        <v>1247</v>
      </c>
      <c r="B71" s="14" t="s">
        <v>163</v>
      </c>
      <c r="C71" s="132">
        <v>0</v>
      </c>
      <c r="D71" s="132">
        <v>0</v>
      </c>
      <c r="E71" s="132">
        <v>0</v>
      </c>
    </row>
    <row r="72" spans="1:9" x14ac:dyDescent="0.2">
      <c r="A72" s="16">
        <v>1248</v>
      </c>
      <c r="B72" s="14" t="s">
        <v>164</v>
      </c>
      <c r="C72" s="132">
        <v>126600</v>
      </c>
      <c r="D72" s="132">
        <v>0</v>
      </c>
      <c r="E72" s="132">
        <v>22488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2">
        <f>SUM(C77:C81)</f>
        <v>0</v>
      </c>
      <c r="D76" s="132">
        <f>SUM(D77:D81)</f>
        <v>0</v>
      </c>
      <c r="E76" s="132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32">
        <v>0</v>
      </c>
      <c r="D77" s="132">
        <v>0</v>
      </c>
      <c r="E77" s="132">
        <v>0</v>
      </c>
    </row>
    <row r="78" spans="1:9" x14ac:dyDescent="0.2">
      <c r="A78" s="16">
        <v>1252</v>
      </c>
      <c r="B78" s="14" t="s">
        <v>168</v>
      </c>
      <c r="C78" s="132">
        <v>0</v>
      </c>
      <c r="D78" s="132">
        <v>0</v>
      </c>
      <c r="E78" s="132">
        <v>0</v>
      </c>
    </row>
    <row r="79" spans="1:9" x14ac:dyDescent="0.2">
      <c r="A79" s="16">
        <v>1253</v>
      </c>
      <c r="B79" s="14" t="s">
        <v>169</v>
      </c>
      <c r="C79" s="132">
        <v>0</v>
      </c>
      <c r="D79" s="132">
        <v>0</v>
      </c>
      <c r="E79" s="132">
        <v>0</v>
      </c>
    </row>
    <row r="80" spans="1:9" x14ac:dyDescent="0.2">
      <c r="A80" s="16">
        <v>1254</v>
      </c>
      <c r="B80" s="14" t="s">
        <v>170</v>
      </c>
      <c r="C80" s="132">
        <v>0</v>
      </c>
      <c r="D80" s="132">
        <v>0</v>
      </c>
      <c r="E80" s="132">
        <v>0</v>
      </c>
    </row>
    <row r="81" spans="1:8" x14ac:dyDescent="0.2">
      <c r="A81" s="16">
        <v>1259</v>
      </c>
      <c r="B81" s="14" t="s">
        <v>171</v>
      </c>
      <c r="C81" s="132">
        <v>0</v>
      </c>
      <c r="D81" s="132">
        <v>0</v>
      </c>
      <c r="E81" s="132">
        <v>0</v>
      </c>
    </row>
    <row r="82" spans="1:8" x14ac:dyDescent="0.2">
      <c r="A82" s="16">
        <v>1270</v>
      </c>
      <c r="B82" s="14" t="s">
        <v>172</v>
      </c>
      <c r="C82" s="132">
        <f>SUM(C83:C88)</f>
        <v>945714.1</v>
      </c>
      <c r="D82" s="133"/>
      <c r="E82" s="133"/>
    </row>
    <row r="83" spans="1:8" x14ac:dyDescent="0.2">
      <c r="A83" s="16">
        <v>1271</v>
      </c>
      <c r="B83" s="14" t="s">
        <v>173</v>
      </c>
      <c r="C83" s="132">
        <v>945714.1</v>
      </c>
      <c r="D83" s="133"/>
      <c r="E83" s="133"/>
    </row>
    <row r="84" spans="1:8" x14ac:dyDescent="0.2">
      <c r="A84" s="16">
        <v>1272</v>
      </c>
      <c r="B84" s="14" t="s">
        <v>174</v>
      </c>
      <c r="C84" s="132">
        <v>0</v>
      </c>
      <c r="D84" s="133"/>
      <c r="E84" s="133"/>
    </row>
    <row r="85" spans="1:8" x14ac:dyDescent="0.2">
      <c r="A85" s="16">
        <v>1273</v>
      </c>
      <c r="B85" s="14" t="s">
        <v>175</v>
      </c>
      <c r="C85" s="132">
        <v>0</v>
      </c>
      <c r="D85" s="133"/>
      <c r="E85" s="133"/>
    </row>
    <row r="86" spans="1:8" x14ac:dyDescent="0.2">
      <c r="A86" s="16">
        <v>1274</v>
      </c>
      <c r="B86" s="14" t="s">
        <v>176</v>
      </c>
      <c r="C86" s="132">
        <v>0</v>
      </c>
      <c r="D86" s="133"/>
      <c r="E86" s="133"/>
    </row>
    <row r="87" spans="1:8" x14ac:dyDescent="0.2">
      <c r="A87" s="16">
        <v>1275</v>
      </c>
      <c r="B87" s="14" t="s">
        <v>177</v>
      </c>
      <c r="C87" s="132">
        <v>0</v>
      </c>
      <c r="D87" s="133"/>
      <c r="E87" s="133"/>
    </row>
    <row r="88" spans="1:8" x14ac:dyDescent="0.2">
      <c r="A88" s="16">
        <v>1279</v>
      </c>
      <c r="B88" s="14" t="s">
        <v>178</v>
      </c>
      <c r="C88" s="132">
        <v>0</v>
      </c>
      <c r="D88" s="133"/>
      <c r="E88" s="133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32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32">
        <v>0</v>
      </c>
    </row>
    <row r="94" spans="1:8" x14ac:dyDescent="0.2">
      <c r="A94" s="16">
        <v>1162</v>
      </c>
      <c r="B94" s="14" t="s">
        <v>182</v>
      </c>
      <c r="C94" s="132">
        <v>0</v>
      </c>
    </row>
    <row r="95" spans="1:8" x14ac:dyDescent="0.2">
      <c r="C95" s="132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32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484</v>
      </c>
      <c r="C99" s="132">
        <v>0</v>
      </c>
    </row>
    <row r="100" spans="1:8" x14ac:dyDescent="0.2">
      <c r="A100" s="16">
        <v>1192</v>
      </c>
      <c r="B100" s="14" t="s">
        <v>485</v>
      </c>
      <c r="C100" s="132">
        <v>0</v>
      </c>
    </row>
    <row r="101" spans="1:8" x14ac:dyDescent="0.2">
      <c r="A101" s="16">
        <v>1193</v>
      </c>
      <c r="B101" s="14" t="s">
        <v>486</v>
      </c>
      <c r="C101" s="132">
        <v>0</v>
      </c>
    </row>
    <row r="102" spans="1:8" x14ac:dyDescent="0.2">
      <c r="A102" s="16">
        <v>1194</v>
      </c>
      <c r="B102" s="14" t="s">
        <v>487</v>
      </c>
      <c r="C102" s="132">
        <v>0</v>
      </c>
    </row>
    <row r="103" spans="1:8" x14ac:dyDescent="0.2">
      <c r="A103" s="16">
        <v>1290</v>
      </c>
      <c r="B103" s="14" t="s">
        <v>183</v>
      </c>
      <c r="C103" s="132">
        <f>SUM(C104:C106)</f>
        <v>313664</v>
      </c>
    </row>
    <row r="104" spans="1:8" x14ac:dyDescent="0.2">
      <c r="A104" s="16">
        <v>1291</v>
      </c>
      <c r="B104" s="14" t="s">
        <v>184</v>
      </c>
      <c r="C104" s="132">
        <v>0</v>
      </c>
    </row>
    <row r="105" spans="1:8" x14ac:dyDescent="0.2">
      <c r="A105" s="16">
        <v>1292</v>
      </c>
      <c r="B105" s="14" t="s">
        <v>185</v>
      </c>
      <c r="C105" s="132">
        <v>0</v>
      </c>
    </row>
    <row r="106" spans="1:8" x14ac:dyDescent="0.2">
      <c r="A106" s="16">
        <v>1293</v>
      </c>
      <c r="B106" s="14" t="s">
        <v>186</v>
      </c>
      <c r="C106" s="132">
        <v>313664</v>
      </c>
    </row>
    <row r="107" spans="1:8" x14ac:dyDescent="0.2">
      <c r="C107" s="132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32">
        <f>SUM(C111:C119)</f>
        <v>1836366.9</v>
      </c>
      <c r="D110" s="132">
        <f>SUM(D111:D119)</f>
        <v>1836366.9</v>
      </c>
      <c r="E110" s="132">
        <f>SUM(E111:E119)</f>
        <v>0</v>
      </c>
      <c r="F110" s="132">
        <f>SUM(F111:F119)</f>
        <v>0</v>
      </c>
      <c r="G110" s="132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32">
        <v>0</v>
      </c>
      <c r="D111" s="132">
        <f>C111</f>
        <v>0</v>
      </c>
      <c r="E111" s="132">
        <v>0</v>
      </c>
      <c r="F111" s="132">
        <v>0</v>
      </c>
      <c r="G111" s="132">
        <v>0</v>
      </c>
    </row>
    <row r="112" spans="1:8" x14ac:dyDescent="0.2">
      <c r="A112" s="16">
        <v>2112</v>
      </c>
      <c r="B112" s="14" t="s">
        <v>190</v>
      </c>
      <c r="C112" s="132">
        <v>0</v>
      </c>
      <c r="D112" s="132">
        <f t="shared" ref="D112:D119" si="1">C112</f>
        <v>0</v>
      </c>
      <c r="E112" s="132">
        <v>0</v>
      </c>
      <c r="F112" s="132">
        <v>0</v>
      </c>
      <c r="G112" s="132">
        <v>0</v>
      </c>
    </row>
    <row r="113" spans="1:8" x14ac:dyDescent="0.2">
      <c r="A113" s="16">
        <v>2113</v>
      </c>
      <c r="B113" s="14" t="s">
        <v>191</v>
      </c>
      <c r="C113" s="132">
        <v>113959.66</v>
      </c>
      <c r="D113" s="132">
        <f t="shared" si="1"/>
        <v>113959.66</v>
      </c>
      <c r="E113" s="132">
        <v>0</v>
      </c>
      <c r="F113" s="132">
        <v>0</v>
      </c>
      <c r="G113" s="132">
        <v>0</v>
      </c>
    </row>
    <row r="114" spans="1:8" x14ac:dyDescent="0.2">
      <c r="A114" s="16">
        <v>2114</v>
      </c>
      <c r="B114" s="14" t="s">
        <v>192</v>
      </c>
      <c r="C114" s="132">
        <v>0</v>
      </c>
      <c r="D114" s="132">
        <f t="shared" si="1"/>
        <v>0</v>
      </c>
      <c r="E114" s="132">
        <v>0</v>
      </c>
      <c r="F114" s="132">
        <v>0</v>
      </c>
      <c r="G114" s="132">
        <v>0</v>
      </c>
    </row>
    <row r="115" spans="1:8" x14ac:dyDescent="0.2">
      <c r="A115" s="16">
        <v>2115</v>
      </c>
      <c r="B115" s="14" t="s">
        <v>193</v>
      </c>
      <c r="C115" s="132">
        <v>0</v>
      </c>
      <c r="D115" s="132">
        <f t="shared" si="1"/>
        <v>0</v>
      </c>
      <c r="E115" s="132">
        <v>0</v>
      </c>
      <c r="F115" s="132">
        <v>0</v>
      </c>
      <c r="G115" s="132">
        <v>0</v>
      </c>
    </row>
    <row r="116" spans="1:8" x14ac:dyDescent="0.2">
      <c r="A116" s="16">
        <v>2116</v>
      </c>
      <c r="B116" s="14" t="s">
        <v>194</v>
      </c>
      <c r="C116" s="132">
        <v>0</v>
      </c>
      <c r="D116" s="132">
        <f t="shared" si="1"/>
        <v>0</v>
      </c>
      <c r="E116" s="132">
        <v>0</v>
      </c>
      <c r="F116" s="132">
        <v>0</v>
      </c>
      <c r="G116" s="132">
        <v>0</v>
      </c>
    </row>
    <row r="117" spans="1:8" x14ac:dyDescent="0.2">
      <c r="A117" s="16">
        <v>2117</v>
      </c>
      <c r="B117" s="14" t="s">
        <v>195</v>
      </c>
      <c r="C117" s="132">
        <v>1437206.4</v>
      </c>
      <c r="D117" s="132">
        <f t="shared" si="1"/>
        <v>1437206.4</v>
      </c>
      <c r="E117" s="132">
        <v>0</v>
      </c>
      <c r="F117" s="132">
        <v>0</v>
      </c>
      <c r="G117" s="132">
        <v>0</v>
      </c>
    </row>
    <row r="118" spans="1:8" x14ac:dyDescent="0.2">
      <c r="A118" s="16">
        <v>2118</v>
      </c>
      <c r="B118" s="14" t="s">
        <v>196</v>
      </c>
      <c r="C118" s="132">
        <v>0</v>
      </c>
      <c r="D118" s="132">
        <f t="shared" si="1"/>
        <v>0</v>
      </c>
      <c r="E118" s="132">
        <v>0</v>
      </c>
      <c r="F118" s="132">
        <v>0</v>
      </c>
      <c r="G118" s="132">
        <v>0</v>
      </c>
    </row>
    <row r="119" spans="1:8" x14ac:dyDescent="0.2">
      <c r="A119" s="16">
        <v>2119</v>
      </c>
      <c r="B119" s="14" t="s">
        <v>197</v>
      </c>
      <c r="C119" s="132">
        <v>285200.84000000003</v>
      </c>
      <c r="D119" s="132">
        <f t="shared" si="1"/>
        <v>285200.84000000003</v>
      </c>
      <c r="E119" s="132">
        <v>0</v>
      </c>
      <c r="F119" s="132">
        <v>0</v>
      </c>
      <c r="G119" s="132">
        <v>0</v>
      </c>
    </row>
    <row r="120" spans="1:8" x14ac:dyDescent="0.2">
      <c r="A120" s="16">
        <v>2120</v>
      </c>
      <c r="B120" s="14" t="s">
        <v>198</v>
      </c>
      <c r="C120" s="132">
        <f>SUM(C121:C123)</f>
        <v>0</v>
      </c>
      <c r="D120" s="132">
        <f t="shared" ref="D120:G120" si="2">SUM(D121:D123)</f>
        <v>0</v>
      </c>
      <c r="E120" s="132">
        <f t="shared" si="2"/>
        <v>0</v>
      </c>
      <c r="F120" s="132">
        <f t="shared" si="2"/>
        <v>0</v>
      </c>
      <c r="G120" s="132">
        <f t="shared" si="2"/>
        <v>0</v>
      </c>
    </row>
    <row r="121" spans="1:8" x14ac:dyDescent="0.2">
      <c r="A121" s="16">
        <v>2121</v>
      </c>
      <c r="B121" s="14" t="s">
        <v>199</v>
      </c>
      <c r="C121" s="132">
        <v>0</v>
      </c>
      <c r="D121" s="132">
        <f>C121</f>
        <v>0</v>
      </c>
      <c r="E121" s="132">
        <v>0</v>
      </c>
      <c r="F121" s="132">
        <v>0</v>
      </c>
      <c r="G121" s="132">
        <v>0</v>
      </c>
    </row>
    <row r="122" spans="1:8" x14ac:dyDescent="0.2">
      <c r="A122" s="16">
        <v>2122</v>
      </c>
      <c r="B122" s="14" t="s">
        <v>200</v>
      </c>
      <c r="C122" s="132">
        <v>0</v>
      </c>
      <c r="D122" s="132">
        <f t="shared" ref="D122:D123" si="3">C122</f>
        <v>0</v>
      </c>
      <c r="E122" s="132">
        <v>0</v>
      </c>
      <c r="F122" s="132">
        <v>0</v>
      </c>
      <c r="G122" s="132">
        <v>0</v>
      </c>
    </row>
    <row r="123" spans="1:8" x14ac:dyDescent="0.2">
      <c r="A123" s="16">
        <v>2129</v>
      </c>
      <c r="B123" s="14" t="s">
        <v>201</v>
      </c>
      <c r="C123" s="132">
        <v>0</v>
      </c>
      <c r="D123" s="132">
        <f t="shared" si="3"/>
        <v>0</v>
      </c>
      <c r="E123" s="132">
        <v>0</v>
      </c>
      <c r="F123" s="132">
        <v>0</v>
      </c>
      <c r="G123" s="132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32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32">
        <v>0</v>
      </c>
    </row>
    <row r="129" spans="1:8" x14ac:dyDescent="0.2">
      <c r="A129" s="16">
        <v>2162</v>
      </c>
      <c r="B129" s="14" t="s">
        <v>204</v>
      </c>
      <c r="C129" s="132">
        <v>0</v>
      </c>
    </row>
    <row r="130" spans="1:8" x14ac:dyDescent="0.2">
      <c r="A130" s="16">
        <v>2163</v>
      </c>
      <c r="B130" s="14" t="s">
        <v>205</v>
      </c>
      <c r="C130" s="132">
        <v>0</v>
      </c>
    </row>
    <row r="131" spans="1:8" x14ac:dyDescent="0.2">
      <c r="A131" s="16">
        <v>2164</v>
      </c>
      <c r="B131" s="14" t="s">
        <v>206</v>
      </c>
      <c r="C131" s="132">
        <v>0</v>
      </c>
    </row>
    <row r="132" spans="1:8" x14ac:dyDescent="0.2">
      <c r="A132" s="16">
        <v>2165</v>
      </c>
      <c r="B132" s="14" t="s">
        <v>207</v>
      </c>
      <c r="C132" s="132">
        <v>0</v>
      </c>
    </row>
    <row r="133" spans="1:8" x14ac:dyDescent="0.2">
      <c r="A133" s="16">
        <v>2166</v>
      </c>
      <c r="B133" s="14" t="s">
        <v>208</v>
      </c>
      <c r="C133" s="132">
        <v>0</v>
      </c>
    </row>
    <row r="134" spans="1:8" x14ac:dyDescent="0.2">
      <c r="A134" s="16">
        <v>2250</v>
      </c>
      <c r="B134" s="14" t="s">
        <v>209</v>
      </c>
      <c r="C134" s="132">
        <f>SUM(C135:C140)</f>
        <v>0</v>
      </c>
    </row>
    <row r="135" spans="1:8" x14ac:dyDescent="0.2">
      <c r="A135" s="16">
        <v>2251</v>
      </c>
      <c r="B135" s="14" t="s">
        <v>210</v>
      </c>
      <c r="C135" s="132">
        <v>0</v>
      </c>
    </row>
    <row r="136" spans="1:8" x14ac:dyDescent="0.2">
      <c r="A136" s="16">
        <v>2252</v>
      </c>
      <c r="B136" s="14" t="s">
        <v>211</v>
      </c>
      <c r="C136" s="132">
        <v>0</v>
      </c>
    </row>
    <row r="137" spans="1:8" x14ac:dyDescent="0.2">
      <c r="A137" s="16">
        <v>2253</v>
      </c>
      <c r="B137" s="14" t="s">
        <v>212</v>
      </c>
      <c r="C137" s="132">
        <v>0</v>
      </c>
    </row>
    <row r="138" spans="1:8" x14ac:dyDescent="0.2">
      <c r="A138" s="16">
        <v>2254</v>
      </c>
      <c r="B138" s="14" t="s">
        <v>213</v>
      </c>
      <c r="C138" s="132">
        <v>0</v>
      </c>
    </row>
    <row r="139" spans="1:8" x14ac:dyDescent="0.2">
      <c r="A139" s="16">
        <v>2255</v>
      </c>
      <c r="B139" s="14" t="s">
        <v>214</v>
      </c>
      <c r="C139" s="132">
        <v>0</v>
      </c>
    </row>
    <row r="140" spans="1:8" x14ac:dyDescent="0.2">
      <c r="A140" s="16">
        <v>2256</v>
      </c>
      <c r="B140" s="14" t="s">
        <v>215</v>
      </c>
      <c r="C140" s="132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32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32">
        <v>0</v>
      </c>
    </row>
    <row r="146" spans="1:5" x14ac:dyDescent="0.2">
      <c r="A146" s="16">
        <v>2152</v>
      </c>
      <c r="B146" s="14" t="s">
        <v>561</v>
      </c>
      <c r="C146" s="132">
        <v>0</v>
      </c>
    </row>
    <row r="147" spans="1:5" x14ac:dyDescent="0.2">
      <c r="A147" s="16">
        <v>2159</v>
      </c>
      <c r="B147" s="14" t="s">
        <v>216</v>
      </c>
      <c r="C147" s="132">
        <v>0</v>
      </c>
    </row>
    <row r="148" spans="1:5" x14ac:dyDescent="0.2">
      <c r="A148" s="16">
        <v>2240</v>
      </c>
      <c r="B148" s="14" t="s">
        <v>218</v>
      </c>
      <c r="C148" s="132">
        <f>SUM(C149:C151)</f>
        <v>0</v>
      </c>
    </row>
    <row r="149" spans="1:5" x14ac:dyDescent="0.2">
      <c r="A149" s="16">
        <v>2241</v>
      </c>
      <c r="B149" s="14" t="s">
        <v>219</v>
      </c>
      <c r="C149" s="132">
        <v>0</v>
      </c>
    </row>
    <row r="150" spans="1:5" x14ac:dyDescent="0.2">
      <c r="A150" s="16">
        <v>2242</v>
      </c>
      <c r="B150" s="14" t="s">
        <v>220</v>
      </c>
      <c r="C150" s="132">
        <v>0</v>
      </c>
    </row>
    <row r="151" spans="1:5" x14ac:dyDescent="0.2">
      <c r="A151" s="16">
        <v>2249</v>
      </c>
      <c r="B151" s="14" t="s">
        <v>221</v>
      </c>
      <c r="C151" s="132">
        <v>0</v>
      </c>
    </row>
    <row r="153" spans="1:5" x14ac:dyDescent="0.2">
      <c r="A153" s="104" t="s">
        <v>562</v>
      </c>
      <c r="B153" s="104"/>
      <c r="C153" s="104"/>
      <c r="D153" s="104"/>
      <c r="E153" s="104"/>
    </row>
    <row r="154" spans="1:5" x14ac:dyDescent="0.2">
      <c r="A154" s="105" t="s">
        <v>85</v>
      </c>
      <c r="B154" s="105" t="s">
        <v>82</v>
      </c>
      <c r="C154" s="105" t="s">
        <v>83</v>
      </c>
      <c r="D154" s="106" t="s">
        <v>86</v>
      </c>
      <c r="E154" s="106" t="s">
        <v>126</v>
      </c>
    </row>
    <row r="155" spans="1:5" x14ac:dyDescent="0.2">
      <c r="A155" s="107">
        <v>2170</v>
      </c>
      <c r="B155" s="108" t="s">
        <v>563</v>
      </c>
      <c r="C155" s="134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564</v>
      </c>
      <c r="C156" s="134">
        <v>0</v>
      </c>
      <c r="D156" s="108"/>
      <c r="E156" s="108"/>
    </row>
    <row r="157" spans="1:5" x14ac:dyDescent="0.2">
      <c r="A157" s="107">
        <v>2172</v>
      </c>
      <c r="B157" s="108" t="s">
        <v>565</v>
      </c>
      <c r="C157" s="134">
        <v>0</v>
      </c>
      <c r="D157" s="108"/>
      <c r="E157" s="108"/>
    </row>
    <row r="158" spans="1:5" x14ac:dyDescent="0.2">
      <c r="A158" s="107">
        <v>2179</v>
      </c>
      <c r="B158" s="108" t="s">
        <v>566</v>
      </c>
      <c r="C158" s="134">
        <v>0</v>
      </c>
      <c r="D158" s="108"/>
      <c r="E158" s="108"/>
    </row>
    <row r="159" spans="1:5" x14ac:dyDescent="0.2">
      <c r="A159" s="107">
        <v>2260</v>
      </c>
      <c r="B159" s="108" t="s">
        <v>567</v>
      </c>
      <c r="C159" s="134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568</v>
      </c>
      <c r="C160" s="134">
        <v>0</v>
      </c>
      <c r="D160" s="108"/>
    </row>
    <row r="161" spans="1:5" x14ac:dyDescent="0.2">
      <c r="A161" s="107">
        <v>2262</v>
      </c>
      <c r="B161" s="108" t="s">
        <v>569</v>
      </c>
      <c r="C161" s="134">
        <v>0</v>
      </c>
      <c r="D161" s="108"/>
      <c r="E161" s="108"/>
    </row>
    <row r="162" spans="1:5" x14ac:dyDescent="0.2">
      <c r="A162" s="107">
        <v>2263</v>
      </c>
      <c r="B162" s="108" t="s">
        <v>570</v>
      </c>
      <c r="C162" s="134">
        <v>0</v>
      </c>
      <c r="D162" s="108"/>
      <c r="E162" s="108"/>
    </row>
    <row r="163" spans="1:5" x14ac:dyDescent="0.2">
      <c r="A163" s="107">
        <v>2269</v>
      </c>
      <c r="B163" s="108" t="s">
        <v>571</v>
      </c>
      <c r="C163" s="134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572</v>
      </c>
      <c r="B165" s="104"/>
      <c r="C165" s="104"/>
      <c r="D165" s="104"/>
      <c r="E165" s="104"/>
    </row>
    <row r="166" spans="1:5" x14ac:dyDescent="0.2">
      <c r="A166" s="105" t="s">
        <v>85</v>
      </c>
      <c r="B166" s="105" t="s">
        <v>82</v>
      </c>
      <c r="C166" s="105" t="s">
        <v>83</v>
      </c>
      <c r="D166" s="106" t="s">
        <v>86</v>
      </c>
      <c r="E166" s="106" t="s">
        <v>126</v>
      </c>
    </row>
    <row r="167" spans="1:5" x14ac:dyDescent="0.2">
      <c r="A167" s="107">
        <v>2190</v>
      </c>
      <c r="B167" s="108" t="s">
        <v>573</v>
      </c>
      <c r="C167" s="134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574</v>
      </c>
      <c r="C168" s="134">
        <v>0</v>
      </c>
      <c r="D168" s="108"/>
      <c r="E168" s="108"/>
    </row>
    <row r="169" spans="1:5" x14ac:dyDescent="0.2">
      <c r="A169" s="107">
        <v>2192</v>
      </c>
      <c r="B169" s="108" t="s">
        <v>575</v>
      </c>
      <c r="C169" s="134">
        <v>0</v>
      </c>
      <c r="D169" s="108"/>
    </row>
    <row r="170" spans="1:5" x14ac:dyDescent="0.2">
      <c r="A170" s="107">
        <v>2199</v>
      </c>
      <c r="B170" s="108" t="s">
        <v>217</v>
      </c>
      <c r="C170" s="134">
        <v>0</v>
      </c>
      <c r="D170" s="108"/>
      <c r="E170" s="108"/>
    </row>
    <row r="171" spans="1:5" x14ac:dyDescent="0.2">
      <c r="A171" s="108"/>
      <c r="B171" s="108"/>
      <c r="C171" s="134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517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K29" sqref="K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3" t="s">
        <v>595</v>
      </c>
      <c r="B1" s="173"/>
      <c r="C1" s="173"/>
      <c r="D1" s="20" t="s">
        <v>497</v>
      </c>
      <c r="E1" s="21">
        <v>2026</v>
      </c>
    </row>
    <row r="2" spans="1:5" ht="18.95" customHeight="1" x14ac:dyDescent="0.2">
      <c r="A2" s="173" t="s">
        <v>503</v>
      </c>
      <c r="B2" s="173"/>
      <c r="C2" s="173"/>
      <c r="D2" s="20" t="s">
        <v>498</v>
      </c>
      <c r="E2" s="21" t="s">
        <v>500</v>
      </c>
    </row>
    <row r="3" spans="1:5" ht="18.95" customHeight="1" x14ac:dyDescent="0.2">
      <c r="A3" s="173" t="s">
        <v>596</v>
      </c>
      <c r="B3" s="173"/>
      <c r="C3" s="173"/>
      <c r="D3" s="20" t="s">
        <v>499</v>
      </c>
      <c r="E3" s="21">
        <v>1</v>
      </c>
    </row>
    <row r="4" spans="1:5" ht="18.95" customHeight="1" x14ac:dyDescent="0.2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-177919.66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2608853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10023951.550000001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82507327.170000002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593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zoomScaleNormal="100" workbookViewId="0">
      <selection activeCell="E125" sqref="E12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3" t="s">
        <v>595</v>
      </c>
      <c r="B1" s="173"/>
      <c r="C1" s="173"/>
      <c r="D1" s="20" t="s">
        <v>497</v>
      </c>
      <c r="E1" s="21">
        <v>2026</v>
      </c>
    </row>
    <row r="2" spans="1:5" s="28" customFormat="1" ht="18.95" customHeight="1" x14ac:dyDescent="0.25">
      <c r="A2" s="173" t="s">
        <v>504</v>
      </c>
      <c r="B2" s="173"/>
      <c r="C2" s="173"/>
      <c r="D2" s="20" t="s">
        <v>498</v>
      </c>
      <c r="E2" s="21" t="s">
        <v>500</v>
      </c>
    </row>
    <row r="3" spans="1:5" s="28" customFormat="1" ht="18.95" customHeight="1" x14ac:dyDescent="0.25">
      <c r="A3" s="173" t="s">
        <v>596</v>
      </c>
      <c r="B3" s="173"/>
      <c r="C3" s="173"/>
      <c r="D3" s="20" t="s">
        <v>499</v>
      </c>
      <c r="E3" s="21">
        <v>1</v>
      </c>
    </row>
    <row r="4" spans="1:5" s="28" customFormat="1" ht="18.95" customHeight="1" x14ac:dyDescent="0.25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7"/>
    </row>
    <row r="8" spans="1:5" x14ac:dyDescent="0.2">
      <c r="A8" s="25" t="s">
        <v>85</v>
      </c>
      <c r="B8" s="25" t="s">
        <v>82</v>
      </c>
      <c r="C8" s="80">
        <v>2026</v>
      </c>
      <c r="D8" s="80">
        <v>2025</v>
      </c>
      <c r="E8" s="128"/>
    </row>
    <row r="9" spans="1:5" x14ac:dyDescent="0.2">
      <c r="A9" s="26">
        <v>1111</v>
      </c>
      <c r="B9" s="22" t="s">
        <v>400</v>
      </c>
      <c r="C9" s="135">
        <v>0</v>
      </c>
      <c r="D9" s="135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35">
        <v>18768184.510000002</v>
      </c>
      <c r="D10" s="135">
        <v>18850555.52</v>
      </c>
    </row>
    <row r="11" spans="1:5" x14ac:dyDescent="0.2">
      <c r="A11" s="26">
        <v>1113</v>
      </c>
      <c r="B11" s="22" t="s">
        <v>402</v>
      </c>
      <c r="C11" s="135">
        <v>0</v>
      </c>
      <c r="D11" s="135">
        <v>0</v>
      </c>
    </row>
    <row r="12" spans="1:5" x14ac:dyDescent="0.2">
      <c r="A12" s="26">
        <v>1114</v>
      </c>
      <c r="B12" s="22" t="s">
        <v>116</v>
      </c>
      <c r="C12" s="135">
        <v>110412.93</v>
      </c>
      <c r="D12" s="135">
        <v>110451.05</v>
      </c>
    </row>
    <row r="13" spans="1:5" x14ac:dyDescent="0.2">
      <c r="A13" s="26">
        <v>1115</v>
      </c>
      <c r="B13" s="22" t="s">
        <v>117</v>
      </c>
      <c r="C13" s="135">
        <v>0</v>
      </c>
      <c r="D13" s="135">
        <v>0</v>
      </c>
    </row>
    <row r="14" spans="1:5" x14ac:dyDescent="0.2">
      <c r="A14" s="26">
        <v>1116</v>
      </c>
      <c r="B14" s="22" t="s">
        <v>403</v>
      </c>
      <c r="C14" s="135">
        <v>0</v>
      </c>
      <c r="D14" s="135">
        <v>0</v>
      </c>
    </row>
    <row r="15" spans="1:5" x14ac:dyDescent="0.2">
      <c r="A15" s="26">
        <v>1119</v>
      </c>
      <c r="B15" s="22" t="s">
        <v>404</v>
      </c>
      <c r="C15" s="135">
        <v>0</v>
      </c>
      <c r="D15" s="135">
        <v>0</v>
      </c>
    </row>
    <row r="16" spans="1:5" x14ac:dyDescent="0.2">
      <c r="A16" s="33">
        <v>1110</v>
      </c>
      <c r="B16" s="34" t="s">
        <v>518</v>
      </c>
      <c r="C16" s="136">
        <f>SUM(C9:C15)</f>
        <v>18878597.440000001</v>
      </c>
      <c r="D16" s="136">
        <f>SUM(D9:D15)</f>
        <v>18961006.57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0">
        <v>2026</v>
      </c>
      <c r="D20" s="80">
        <v>2025</v>
      </c>
    </row>
    <row r="21" spans="1:5" x14ac:dyDescent="0.2">
      <c r="A21" s="33">
        <v>1230</v>
      </c>
      <c r="B21" s="34" t="s">
        <v>148</v>
      </c>
      <c r="C21" s="136">
        <f>SUM(C22:C28)</f>
        <v>14609993.09</v>
      </c>
      <c r="D21" s="136">
        <f>SUM(D22:D28)</f>
        <v>38983557.769999996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35">
        <v>0</v>
      </c>
      <c r="D22" s="135">
        <v>0</v>
      </c>
    </row>
    <row r="23" spans="1:5" x14ac:dyDescent="0.2">
      <c r="A23" s="26">
        <v>1232</v>
      </c>
      <c r="B23" s="22" t="s">
        <v>150</v>
      </c>
      <c r="C23" s="135">
        <v>0</v>
      </c>
      <c r="D23" s="135">
        <v>0</v>
      </c>
    </row>
    <row r="24" spans="1:5" x14ac:dyDescent="0.2">
      <c r="A24" s="26">
        <v>1233</v>
      </c>
      <c r="B24" s="22" t="s">
        <v>151</v>
      </c>
      <c r="C24" s="135">
        <v>0</v>
      </c>
      <c r="D24" s="135">
        <v>0</v>
      </c>
    </row>
    <row r="25" spans="1:5" x14ac:dyDescent="0.2">
      <c r="A25" s="26">
        <v>1234</v>
      </c>
      <c r="B25" s="22" t="s">
        <v>152</v>
      </c>
      <c r="C25" s="135">
        <v>0</v>
      </c>
      <c r="D25" s="135">
        <v>0</v>
      </c>
    </row>
    <row r="26" spans="1:5" x14ac:dyDescent="0.2">
      <c r="A26" s="26">
        <v>1235</v>
      </c>
      <c r="B26" s="22" t="s">
        <v>153</v>
      </c>
      <c r="C26" s="135">
        <v>6440261.8799999999</v>
      </c>
      <c r="D26" s="135">
        <v>18636449.59</v>
      </c>
    </row>
    <row r="27" spans="1:5" x14ac:dyDescent="0.2">
      <c r="A27" s="26">
        <v>1236</v>
      </c>
      <c r="B27" s="22" t="s">
        <v>154</v>
      </c>
      <c r="C27" s="135">
        <v>8169731.21</v>
      </c>
      <c r="D27" s="135">
        <v>20347108.18</v>
      </c>
    </row>
    <row r="28" spans="1:5" x14ac:dyDescent="0.2">
      <c r="A28" s="26">
        <v>1239</v>
      </c>
      <c r="B28" s="22" t="s">
        <v>155</v>
      </c>
      <c r="C28" s="135">
        <v>0</v>
      </c>
      <c r="D28" s="135">
        <v>0</v>
      </c>
    </row>
    <row r="29" spans="1:5" x14ac:dyDescent="0.2">
      <c r="A29" s="33">
        <v>1240</v>
      </c>
      <c r="B29" s="34" t="s">
        <v>156</v>
      </c>
      <c r="C29" s="136">
        <f>SUM(C30:C37)</f>
        <v>21778</v>
      </c>
      <c r="D29" s="136">
        <f>SUM(D30:D37)</f>
        <v>387770.03</v>
      </c>
    </row>
    <row r="30" spans="1:5" x14ac:dyDescent="0.2">
      <c r="A30" s="26">
        <v>1241</v>
      </c>
      <c r="B30" s="22" t="s">
        <v>157</v>
      </c>
      <c r="C30" s="135">
        <v>9628</v>
      </c>
      <c r="D30" s="135">
        <v>266524</v>
      </c>
    </row>
    <row r="31" spans="1:5" x14ac:dyDescent="0.2">
      <c r="A31" s="26">
        <v>1242</v>
      </c>
      <c r="B31" s="22" t="s">
        <v>158</v>
      </c>
      <c r="C31" s="135">
        <v>0</v>
      </c>
      <c r="D31" s="135">
        <v>33189.03</v>
      </c>
    </row>
    <row r="32" spans="1:5" x14ac:dyDescent="0.2">
      <c r="A32" s="26">
        <v>1243</v>
      </c>
      <c r="B32" s="22" t="s">
        <v>159</v>
      </c>
      <c r="C32" s="135">
        <v>0</v>
      </c>
      <c r="D32" s="135">
        <v>0</v>
      </c>
    </row>
    <row r="33" spans="1:5" x14ac:dyDescent="0.2">
      <c r="A33" s="26">
        <v>1244</v>
      </c>
      <c r="B33" s="22" t="s">
        <v>160</v>
      </c>
      <c r="C33" s="135">
        <v>0</v>
      </c>
      <c r="D33" s="135">
        <v>0</v>
      </c>
    </row>
    <row r="34" spans="1:5" x14ac:dyDescent="0.2">
      <c r="A34" s="26">
        <v>1245</v>
      </c>
      <c r="B34" s="22" t="s">
        <v>161</v>
      </c>
      <c r="C34" s="135">
        <v>0</v>
      </c>
      <c r="D34" s="135">
        <v>0</v>
      </c>
    </row>
    <row r="35" spans="1:5" x14ac:dyDescent="0.2">
      <c r="A35" s="26">
        <v>1246</v>
      </c>
      <c r="B35" s="22" t="s">
        <v>162</v>
      </c>
      <c r="C35" s="135">
        <v>12150</v>
      </c>
      <c r="D35" s="135">
        <v>88057</v>
      </c>
    </row>
    <row r="36" spans="1:5" x14ac:dyDescent="0.2">
      <c r="A36" s="26">
        <v>1247</v>
      </c>
      <c r="B36" s="22" t="s">
        <v>163</v>
      </c>
      <c r="C36" s="135">
        <v>0</v>
      </c>
      <c r="D36" s="135">
        <v>0</v>
      </c>
    </row>
    <row r="37" spans="1:5" x14ac:dyDescent="0.2">
      <c r="A37" s="26">
        <v>1248</v>
      </c>
      <c r="B37" s="22" t="s">
        <v>164</v>
      </c>
      <c r="C37" s="135">
        <v>0</v>
      </c>
      <c r="D37" s="135">
        <v>0</v>
      </c>
    </row>
    <row r="38" spans="1:5" x14ac:dyDescent="0.2">
      <c r="A38" s="109">
        <v>1250</v>
      </c>
      <c r="B38" s="110" t="s">
        <v>166</v>
      </c>
      <c r="C38" s="137">
        <f>SUM(C39:C43)</f>
        <v>0</v>
      </c>
      <c r="D38" s="137">
        <f>SUM(D39:D43)</f>
        <v>0</v>
      </c>
    </row>
    <row r="39" spans="1:5" x14ac:dyDescent="0.2">
      <c r="A39" s="111">
        <v>1251</v>
      </c>
      <c r="B39" s="112" t="s">
        <v>167</v>
      </c>
      <c r="C39" s="138">
        <v>0</v>
      </c>
      <c r="D39" s="138">
        <v>0</v>
      </c>
    </row>
    <row r="40" spans="1:5" x14ac:dyDescent="0.2">
      <c r="A40" s="111">
        <v>1252</v>
      </c>
      <c r="B40" s="112" t="s">
        <v>168</v>
      </c>
      <c r="C40" s="138">
        <v>0</v>
      </c>
      <c r="D40" s="138">
        <v>0</v>
      </c>
    </row>
    <row r="41" spans="1:5" x14ac:dyDescent="0.2">
      <c r="A41" s="111">
        <v>1253</v>
      </c>
      <c r="B41" s="112" t="s">
        <v>169</v>
      </c>
      <c r="C41" s="138">
        <v>0</v>
      </c>
      <c r="D41" s="138">
        <v>0</v>
      </c>
    </row>
    <row r="42" spans="1:5" x14ac:dyDescent="0.2">
      <c r="A42" s="111">
        <v>1254</v>
      </c>
      <c r="B42" s="112" t="s">
        <v>170</v>
      </c>
      <c r="C42" s="138">
        <v>0</v>
      </c>
      <c r="D42" s="138">
        <v>0</v>
      </c>
    </row>
    <row r="43" spans="1:5" x14ac:dyDescent="0.2">
      <c r="A43" s="111">
        <v>1259</v>
      </c>
      <c r="B43" s="112" t="s">
        <v>171</v>
      </c>
      <c r="C43" s="138">
        <v>0</v>
      </c>
      <c r="D43" s="138">
        <v>0</v>
      </c>
    </row>
    <row r="44" spans="1:5" x14ac:dyDescent="0.2">
      <c r="B44" s="81" t="s">
        <v>519</v>
      </c>
      <c r="C44" s="136">
        <f>C21+C29+C38</f>
        <v>14631771.09</v>
      </c>
      <c r="D44" s="136">
        <f>D21+D29+D38</f>
        <v>39371327.799999997</v>
      </c>
    </row>
    <row r="46" spans="1:5" x14ac:dyDescent="0.2">
      <c r="A46" s="24" t="s">
        <v>584</v>
      </c>
      <c r="B46" s="24"/>
      <c r="C46" s="24"/>
      <c r="D46" s="24"/>
      <c r="E46" s="127"/>
    </row>
    <row r="47" spans="1:5" x14ac:dyDescent="0.2">
      <c r="A47" s="25" t="s">
        <v>85</v>
      </c>
      <c r="B47" s="25" t="s">
        <v>82</v>
      </c>
      <c r="C47" s="80">
        <v>2026</v>
      </c>
      <c r="D47" s="80">
        <v>2025</v>
      </c>
      <c r="E47" s="128"/>
    </row>
    <row r="48" spans="1:5" x14ac:dyDescent="0.2">
      <c r="A48" s="33">
        <v>3210</v>
      </c>
      <c r="B48" s="34" t="s">
        <v>594</v>
      </c>
      <c r="C48" s="143">
        <v>10023951.550000001</v>
      </c>
      <c r="D48" s="143">
        <v>32708940.059999999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3">
        <f>C54+C66+C94+C97+C50</f>
        <v>1266547.74</v>
      </c>
      <c r="D49" s="143">
        <f>D54+D66+D94+D97+D50</f>
        <v>17177356.989999998</v>
      </c>
    </row>
    <row r="50" spans="1:4" x14ac:dyDescent="0.2">
      <c r="A50" s="87">
        <v>5100</v>
      </c>
      <c r="B50" s="88" t="s">
        <v>277</v>
      </c>
      <c r="C50" s="144">
        <f>SUM(C53+C51)</f>
        <v>0</v>
      </c>
      <c r="D50" s="144">
        <f>SUM(D53+D51)</f>
        <v>0</v>
      </c>
    </row>
    <row r="51" spans="1:4" x14ac:dyDescent="0.2">
      <c r="A51" s="114">
        <v>5120</v>
      </c>
      <c r="B51" s="125" t="s">
        <v>144</v>
      </c>
      <c r="C51" s="145">
        <f>C52</f>
        <v>0</v>
      </c>
      <c r="D51" s="145">
        <f>D52</f>
        <v>0</v>
      </c>
    </row>
    <row r="52" spans="1:4" x14ac:dyDescent="0.2">
      <c r="A52" s="107">
        <v>5120</v>
      </c>
      <c r="B52" s="126" t="s">
        <v>144</v>
      </c>
      <c r="C52" s="146">
        <v>0</v>
      </c>
      <c r="D52" s="146">
        <v>0</v>
      </c>
    </row>
    <row r="53" spans="1:4" x14ac:dyDescent="0.2">
      <c r="A53" s="89">
        <v>5130</v>
      </c>
      <c r="B53" s="90" t="s">
        <v>537</v>
      </c>
      <c r="C53" s="147">
        <v>0</v>
      </c>
      <c r="D53" s="147">
        <v>0</v>
      </c>
    </row>
    <row r="54" spans="1:4" x14ac:dyDescent="0.2">
      <c r="A54" s="33">
        <v>5400</v>
      </c>
      <c r="B54" s="34" t="s">
        <v>342</v>
      </c>
      <c r="C54" s="143">
        <f>C55+C57+C59+C61+C63</f>
        <v>161581.34</v>
      </c>
      <c r="D54" s="143">
        <f>D55+D57+D59+D61+D63</f>
        <v>149660</v>
      </c>
    </row>
    <row r="55" spans="1:4" x14ac:dyDescent="0.2">
      <c r="A55" s="26">
        <v>5410</v>
      </c>
      <c r="B55" s="22" t="s">
        <v>510</v>
      </c>
      <c r="C55" s="27">
        <f>C56</f>
        <v>161581.34</v>
      </c>
      <c r="D55" s="27">
        <f>D56</f>
        <v>149660</v>
      </c>
    </row>
    <row r="56" spans="1:4" x14ac:dyDescent="0.2">
      <c r="A56" s="26">
        <v>5411</v>
      </c>
      <c r="B56" s="22" t="s">
        <v>344</v>
      </c>
      <c r="C56" s="27">
        <v>161581.34</v>
      </c>
      <c r="D56" s="27">
        <v>149660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3">
        <f>C67+C76+C79+C85</f>
        <v>1104966.3999999999</v>
      </c>
      <c r="D66" s="143">
        <f>D67+D76+D79+D85</f>
        <v>4414633.91</v>
      </c>
    </row>
    <row r="67" spans="1:4" x14ac:dyDescent="0.2">
      <c r="A67" s="26">
        <v>5510</v>
      </c>
      <c r="B67" s="22" t="s">
        <v>357</v>
      </c>
      <c r="C67" s="27">
        <f>SUM(C68:C75)</f>
        <v>1104966.3999999999</v>
      </c>
      <c r="D67" s="27">
        <f>SUM(D68:D75)</f>
        <v>4414633.91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346666.17</v>
      </c>
      <c r="D70" s="27">
        <v>1364319.74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758300.23</v>
      </c>
      <c r="D72" s="27">
        <v>3050314.17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3">
        <f>C95</f>
        <v>0</v>
      </c>
      <c r="D94" s="143">
        <f>D95</f>
        <v>11922074.039999999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11922074.039999999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11922074.039999999</v>
      </c>
    </row>
    <row r="97" spans="1:4" x14ac:dyDescent="0.2">
      <c r="A97" s="33">
        <v>2110</v>
      </c>
      <c r="B97" s="84" t="s">
        <v>520</v>
      </c>
      <c r="C97" s="143">
        <f>SUM(C98:C102)</f>
        <v>0</v>
      </c>
      <c r="D97" s="143">
        <f>SUM(D98:D102)</f>
        <v>690989.03999999992</v>
      </c>
    </row>
    <row r="98" spans="1:4" x14ac:dyDescent="0.2">
      <c r="A98" s="26">
        <v>2111</v>
      </c>
      <c r="B98" s="22" t="s">
        <v>521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522</v>
      </c>
      <c r="C99" s="27">
        <v>0</v>
      </c>
      <c r="D99" s="27">
        <v>165801.57999999999</v>
      </c>
    </row>
    <row r="100" spans="1:4" x14ac:dyDescent="0.2">
      <c r="A100" s="26">
        <v>2112</v>
      </c>
      <c r="B100" s="22" t="s">
        <v>523</v>
      </c>
      <c r="C100" s="27">
        <v>0</v>
      </c>
      <c r="D100" s="27">
        <v>525187.46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89"/>
      <c r="B103" s="93" t="s">
        <v>538</v>
      </c>
      <c r="C103" s="144">
        <f>+C104</f>
        <v>0</v>
      </c>
      <c r="D103" s="144">
        <f>+D104</f>
        <v>0</v>
      </c>
    </row>
    <row r="104" spans="1:4" x14ac:dyDescent="0.2">
      <c r="A104" s="87">
        <v>1270</v>
      </c>
      <c r="B104" s="88" t="s">
        <v>172</v>
      </c>
      <c r="C104" s="148">
        <f>+C105</f>
        <v>0</v>
      </c>
      <c r="D104" s="148">
        <f>+D105</f>
        <v>0</v>
      </c>
    </row>
    <row r="105" spans="1:4" x14ac:dyDescent="0.2">
      <c r="A105" s="89">
        <v>1273</v>
      </c>
      <c r="B105" s="90" t="s">
        <v>539</v>
      </c>
      <c r="C105" s="149">
        <v>0</v>
      </c>
      <c r="D105" s="149">
        <v>0</v>
      </c>
    </row>
    <row r="106" spans="1:4" x14ac:dyDescent="0.2">
      <c r="A106" s="89"/>
      <c r="B106" s="93" t="s">
        <v>540</v>
      </c>
      <c r="C106" s="144">
        <f>+C107+C129</f>
        <v>0</v>
      </c>
      <c r="D106" s="144">
        <f>+D107+D129</f>
        <v>0</v>
      </c>
    </row>
    <row r="107" spans="1:4" x14ac:dyDescent="0.2">
      <c r="A107" s="87">
        <v>4300</v>
      </c>
      <c r="B107" s="91" t="s">
        <v>588</v>
      </c>
      <c r="C107" s="148">
        <f>C121+C108+C111+C117+C119</f>
        <v>0</v>
      </c>
      <c r="D107" s="150">
        <f>D121+D108+D111+D117+D119</f>
        <v>0</v>
      </c>
    </row>
    <row r="108" spans="1:4" x14ac:dyDescent="0.2">
      <c r="A108" s="87">
        <v>4310</v>
      </c>
      <c r="B108" s="91" t="s">
        <v>260</v>
      </c>
      <c r="C108" s="148">
        <f>SUM(C109:C110)</f>
        <v>0</v>
      </c>
      <c r="D108" s="148">
        <f>SUM(D109:D110)</f>
        <v>0</v>
      </c>
    </row>
    <row r="109" spans="1:4" x14ac:dyDescent="0.2">
      <c r="A109" s="89">
        <v>4311</v>
      </c>
      <c r="B109" s="92" t="s">
        <v>429</v>
      </c>
      <c r="C109" s="149">
        <v>0</v>
      </c>
      <c r="D109" s="151">
        <v>0</v>
      </c>
    </row>
    <row r="110" spans="1:4" x14ac:dyDescent="0.2">
      <c r="A110" s="89">
        <v>4319</v>
      </c>
      <c r="B110" s="92" t="s">
        <v>261</v>
      </c>
      <c r="C110" s="149">
        <v>0</v>
      </c>
      <c r="D110" s="151">
        <v>0</v>
      </c>
    </row>
    <row r="111" spans="1:4" x14ac:dyDescent="0.2">
      <c r="A111" s="87">
        <v>4320</v>
      </c>
      <c r="B111" s="91" t="s">
        <v>262</v>
      </c>
      <c r="C111" s="148">
        <f>SUM(C112:C116)</f>
        <v>0</v>
      </c>
      <c r="D111" s="148">
        <f>SUM(D112:D116)</f>
        <v>0</v>
      </c>
    </row>
    <row r="112" spans="1:4" x14ac:dyDescent="0.2">
      <c r="A112" s="89">
        <v>4321</v>
      </c>
      <c r="B112" s="92" t="s">
        <v>263</v>
      </c>
      <c r="C112" s="149">
        <v>0</v>
      </c>
      <c r="D112" s="151">
        <v>0</v>
      </c>
    </row>
    <row r="113" spans="1:4" x14ac:dyDescent="0.2">
      <c r="A113" s="89">
        <v>4322</v>
      </c>
      <c r="B113" s="92" t="s">
        <v>264</v>
      </c>
      <c r="C113" s="149">
        <v>0</v>
      </c>
      <c r="D113" s="151">
        <v>0</v>
      </c>
    </row>
    <row r="114" spans="1:4" x14ac:dyDescent="0.2">
      <c r="A114" s="89">
        <v>4323</v>
      </c>
      <c r="B114" s="92" t="s">
        <v>265</v>
      </c>
      <c r="C114" s="149">
        <v>0</v>
      </c>
      <c r="D114" s="151">
        <v>0</v>
      </c>
    </row>
    <row r="115" spans="1:4" x14ac:dyDescent="0.2">
      <c r="A115" s="89">
        <v>4324</v>
      </c>
      <c r="B115" s="92" t="s">
        <v>266</v>
      </c>
      <c r="C115" s="149">
        <v>0</v>
      </c>
      <c r="D115" s="151">
        <v>0</v>
      </c>
    </row>
    <row r="116" spans="1:4" x14ac:dyDescent="0.2">
      <c r="A116" s="89">
        <v>4325</v>
      </c>
      <c r="B116" s="92" t="s">
        <v>267</v>
      </c>
      <c r="C116" s="149">
        <v>0</v>
      </c>
      <c r="D116" s="151">
        <v>0</v>
      </c>
    </row>
    <row r="117" spans="1:4" x14ac:dyDescent="0.2">
      <c r="A117" s="87">
        <v>4330</v>
      </c>
      <c r="B117" s="91" t="s">
        <v>268</v>
      </c>
      <c r="C117" s="148">
        <f>C118</f>
        <v>0</v>
      </c>
      <c r="D117" s="148">
        <f>D118</f>
        <v>0</v>
      </c>
    </row>
    <row r="118" spans="1:4" x14ac:dyDescent="0.2">
      <c r="A118" s="89">
        <v>4331</v>
      </c>
      <c r="B118" s="92" t="s">
        <v>268</v>
      </c>
      <c r="C118" s="149">
        <v>0</v>
      </c>
      <c r="D118" s="151">
        <v>0</v>
      </c>
    </row>
    <row r="119" spans="1:4" x14ac:dyDescent="0.2">
      <c r="A119" s="87">
        <v>4340</v>
      </c>
      <c r="B119" s="91" t="s">
        <v>269</v>
      </c>
      <c r="C119" s="148">
        <f>C120</f>
        <v>0</v>
      </c>
      <c r="D119" s="148">
        <f>D120</f>
        <v>0</v>
      </c>
    </row>
    <row r="120" spans="1:4" x14ac:dyDescent="0.2">
      <c r="A120" s="89">
        <v>4341</v>
      </c>
      <c r="B120" s="92" t="s">
        <v>269</v>
      </c>
      <c r="C120" s="149">
        <v>0</v>
      </c>
      <c r="D120" s="151">
        <v>0</v>
      </c>
    </row>
    <row r="121" spans="1:4" x14ac:dyDescent="0.2">
      <c r="A121" s="114">
        <v>4390</v>
      </c>
      <c r="B121" s="115" t="s">
        <v>270</v>
      </c>
      <c r="C121" s="152">
        <f>SUM(C122:C128)</f>
        <v>0</v>
      </c>
      <c r="D121" s="152">
        <f>SUM(D122:D128)</f>
        <v>0</v>
      </c>
    </row>
    <row r="122" spans="1:4" x14ac:dyDescent="0.2">
      <c r="A122" s="78">
        <v>4392</v>
      </c>
      <c r="B122" s="113" t="s">
        <v>271</v>
      </c>
      <c r="C122" s="153">
        <v>0</v>
      </c>
      <c r="D122" s="153">
        <v>0</v>
      </c>
    </row>
    <row r="123" spans="1:4" x14ac:dyDescent="0.2">
      <c r="A123" s="78">
        <v>4393</v>
      </c>
      <c r="B123" s="113" t="s">
        <v>430</v>
      </c>
      <c r="C123" s="153">
        <v>0</v>
      </c>
      <c r="D123" s="153">
        <v>0</v>
      </c>
    </row>
    <row r="124" spans="1:4" x14ac:dyDescent="0.2">
      <c r="A124" s="78">
        <v>4394</v>
      </c>
      <c r="B124" s="113" t="s">
        <v>272</v>
      </c>
      <c r="C124" s="153">
        <v>0</v>
      </c>
      <c r="D124" s="153">
        <v>0</v>
      </c>
    </row>
    <row r="125" spans="1:4" x14ac:dyDescent="0.2">
      <c r="A125" s="78">
        <v>4395</v>
      </c>
      <c r="B125" s="113" t="s">
        <v>273</v>
      </c>
      <c r="C125" s="153">
        <v>0</v>
      </c>
      <c r="D125" s="153">
        <v>0</v>
      </c>
    </row>
    <row r="126" spans="1:4" x14ac:dyDescent="0.2">
      <c r="A126" s="78">
        <v>4396</v>
      </c>
      <c r="B126" s="113" t="s">
        <v>274</v>
      </c>
      <c r="C126" s="153">
        <v>0</v>
      </c>
      <c r="D126" s="153">
        <v>0</v>
      </c>
    </row>
    <row r="127" spans="1:4" x14ac:dyDescent="0.2">
      <c r="A127" s="78">
        <v>4397</v>
      </c>
      <c r="B127" s="113" t="s">
        <v>431</v>
      </c>
      <c r="C127" s="153">
        <v>0</v>
      </c>
      <c r="D127" s="153">
        <v>0</v>
      </c>
    </row>
    <row r="128" spans="1:4" x14ac:dyDescent="0.2">
      <c r="A128" s="89">
        <v>4399</v>
      </c>
      <c r="B128" s="92" t="s">
        <v>270</v>
      </c>
      <c r="C128" s="149">
        <v>0</v>
      </c>
      <c r="D128" s="149">
        <v>0</v>
      </c>
    </row>
    <row r="129" spans="1:4" x14ac:dyDescent="0.2">
      <c r="A129" s="33">
        <v>1120</v>
      </c>
      <c r="B129" s="84" t="s">
        <v>526</v>
      </c>
      <c r="C129" s="143">
        <f>SUM(C130:C138)</f>
        <v>0</v>
      </c>
      <c r="D129" s="143">
        <f>SUM(D130:D138)</f>
        <v>0</v>
      </c>
    </row>
    <row r="130" spans="1:4" x14ac:dyDescent="0.2">
      <c r="A130" s="26">
        <v>1124</v>
      </c>
      <c r="B130" s="85" t="s">
        <v>527</v>
      </c>
      <c r="C130" s="154">
        <v>0</v>
      </c>
      <c r="D130" s="27">
        <v>0</v>
      </c>
    </row>
    <row r="131" spans="1:4" x14ac:dyDescent="0.2">
      <c r="A131" s="26">
        <v>1124</v>
      </c>
      <c r="B131" s="85" t="s">
        <v>528</v>
      </c>
      <c r="C131" s="154">
        <v>0</v>
      </c>
      <c r="D131" s="27">
        <v>0</v>
      </c>
    </row>
    <row r="132" spans="1:4" x14ac:dyDescent="0.2">
      <c r="A132" s="26">
        <v>1124</v>
      </c>
      <c r="B132" s="85" t="s">
        <v>529</v>
      </c>
      <c r="C132" s="154">
        <v>0</v>
      </c>
      <c r="D132" s="27">
        <v>0</v>
      </c>
    </row>
    <row r="133" spans="1:4" x14ac:dyDescent="0.2">
      <c r="A133" s="26">
        <v>1124</v>
      </c>
      <c r="B133" s="85" t="s">
        <v>530</v>
      </c>
      <c r="C133" s="154">
        <v>0</v>
      </c>
      <c r="D133" s="27">
        <v>0</v>
      </c>
    </row>
    <row r="134" spans="1:4" x14ac:dyDescent="0.2">
      <c r="A134" s="26">
        <v>1124</v>
      </c>
      <c r="B134" s="85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533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534</v>
      </c>
      <c r="C137" s="154">
        <v>0</v>
      </c>
      <c r="D137" s="27">
        <v>0</v>
      </c>
    </row>
    <row r="138" spans="1:4" x14ac:dyDescent="0.2">
      <c r="A138" s="26">
        <v>1122</v>
      </c>
      <c r="B138" s="85" t="s">
        <v>535</v>
      </c>
      <c r="C138" s="27">
        <v>0</v>
      </c>
      <c r="D138" s="27">
        <v>0</v>
      </c>
    </row>
    <row r="139" spans="1:4" x14ac:dyDescent="0.2">
      <c r="A139" s="26"/>
      <c r="B139" s="86" t="s">
        <v>536</v>
      </c>
      <c r="C139" s="143">
        <f>C48+C49-C103-C106</f>
        <v>11290499.290000001</v>
      </c>
      <c r="D139" s="143">
        <f>D48+D49-D103-D106</f>
        <v>49886297.049999997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D13" sqref="D13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595</v>
      </c>
      <c r="B1" s="175"/>
      <c r="C1" s="176"/>
    </row>
    <row r="2" spans="1:3" s="29" customFormat="1" ht="18" customHeight="1" x14ac:dyDescent="0.25">
      <c r="A2" s="177" t="s">
        <v>505</v>
      </c>
      <c r="B2" s="178"/>
      <c r="C2" s="179"/>
    </row>
    <row r="3" spans="1:3" s="29" customFormat="1" ht="18" customHeight="1" x14ac:dyDescent="0.25">
      <c r="A3" s="177" t="s">
        <v>596</v>
      </c>
      <c r="B3" s="178"/>
      <c r="C3" s="179"/>
    </row>
    <row r="4" spans="1:3" s="31" customFormat="1" ht="18" customHeight="1" x14ac:dyDescent="0.2">
      <c r="A4" s="180" t="s">
        <v>506</v>
      </c>
      <c r="B4" s="181"/>
      <c r="C4" s="182"/>
    </row>
    <row r="5" spans="1:3" s="31" customFormat="1" ht="18" customHeight="1" x14ac:dyDescent="0.2">
      <c r="A5" s="183" t="s">
        <v>405</v>
      </c>
      <c r="B5" s="184"/>
      <c r="C5" s="120">
        <v>2026</v>
      </c>
    </row>
    <row r="6" spans="1:3" x14ac:dyDescent="0.2">
      <c r="A6" s="45" t="s">
        <v>434</v>
      </c>
      <c r="B6" s="45"/>
      <c r="C6" s="155">
        <v>31620336.809999999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56">
        <f>SUM(C9:C14)</f>
        <v>0</v>
      </c>
    </row>
    <row r="9" spans="1:3" x14ac:dyDescent="0.2">
      <c r="A9" s="61" t="s">
        <v>436</v>
      </c>
      <c r="B9" s="60" t="s">
        <v>260</v>
      </c>
      <c r="C9" s="139">
        <v>0</v>
      </c>
    </row>
    <row r="10" spans="1:3" x14ac:dyDescent="0.2">
      <c r="A10" s="48" t="s">
        <v>437</v>
      </c>
      <c r="B10" s="49" t="s">
        <v>446</v>
      </c>
      <c r="C10" s="139">
        <v>0</v>
      </c>
    </row>
    <row r="11" spans="1:3" x14ac:dyDescent="0.2">
      <c r="A11" s="48" t="s">
        <v>438</v>
      </c>
      <c r="B11" s="49" t="s">
        <v>268</v>
      </c>
      <c r="C11" s="139">
        <v>0</v>
      </c>
    </row>
    <row r="12" spans="1:3" x14ac:dyDescent="0.2">
      <c r="A12" s="48" t="s">
        <v>439</v>
      </c>
      <c r="B12" s="49" t="s">
        <v>269</v>
      </c>
      <c r="C12" s="139">
        <v>0</v>
      </c>
    </row>
    <row r="13" spans="1:3" x14ac:dyDescent="0.2">
      <c r="A13" s="48" t="s">
        <v>440</v>
      </c>
      <c r="B13" s="49" t="s">
        <v>270</v>
      </c>
      <c r="C13" s="139">
        <v>0</v>
      </c>
    </row>
    <row r="14" spans="1:3" x14ac:dyDescent="0.2">
      <c r="A14" s="50" t="s">
        <v>441</v>
      </c>
      <c r="B14" s="51" t="s">
        <v>442</v>
      </c>
      <c r="C14" s="139">
        <v>0</v>
      </c>
    </row>
    <row r="15" spans="1:3" x14ac:dyDescent="0.2">
      <c r="A15" s="46"/>
      <c r="B15" s="52"/>
      <c r="C15" s="53"/>
    </row>
    <row r="16" spans="1:3" x14ac:dyDescent="0.2">
      <c r="A16" s="54" t="s">
        <v>590</v>
      </c>
      <c r="B16" s="47"/>
      <c r="C16" s="156">
        <f>SUM(C17:C19)</f>
        <v>0</v>
      </c>
    </row>
    <row r="17" spans="1:3" x14ac:dyDescent="0.2">
      <c r="A17" s="55">
        <v>3.1</v>
      </c>
      <c r="B17" s="49" t="s">
        <v>445</v>
      </c>
      <c r="C17" s="139">
        <v>0</v>
      </c>
    </row>
    <row r="18" spans="1:3" x14ac:dyDescent="0.2">
      <c r="A18" s="56">
        <v>3.2</v>
      </c>
      <c r="B18" s="49" t="s">
        <v>443</v>
      </c>
      <c r="C18" s="139">
        <v>0</v>
      </c>
    </row>
    <row r="19" spans="1:3" x14ac:dyDescent="0.2">
      <c r="A19" s="56">
        <v>3.3</v>
      </c>
      <c r="B19" s="51" t="s">
        <v>444</v>
      </c>
      <c r="C19" s="157">
        <v>0</v>
      </c>
    </row>
    <row r="20" spans="1:3" x14ac:dyDescent="0.2">
      <c r="A20" s="46"/>
      <c r="B20" s="57"/>
      <c r="C20" s="58"/>
    </row>
    <row r="21" spans="1:3" x14ac:dyDescent="0.2">
      <c r="A21" s="59" t="s">
        <v>541</v>
      </c>
      <c r="B21" s="59"/>
      <c r="C21" s="155">
        <f>C6+C8-C16</f>
        <v>31620336.809999999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fitToHeight="0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workbookViewId="0">
      <selection activeCell="C16" sqref="C16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595</v>
      </c>
      <c r="B1" s="186"/>
      <c r="C1" s="187"/>
    </row>
    <row r="2" spans="1:3" s="32" customFormat="1" ht="18.95" customHeight="1" x14ac:dyDescent="0.25">
      <c r="A2" s="188" t="s">
        <v>507</v>
      </c>
      <c r="B2" s="189"/>
      <c r="C2" s="190"/>
    </row>
    <row r="3" spans="1:3" s="32" customFormat="1" ht="18.95" customHeight="1" x14ac:dyDescent="0.25">
      <c r="A3" s="188" t="s">
        <v>596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15" customHeight="1" x14ac:dyDescent="0.2">
      <c r="A5" s="191" t="s">
        <v>405</v>
      </c>
      <c r="B5" s="192"/>
      <c r="C5" s="120">
        <v>2026</v>
      </c>
    </row>
    <row r="6" spans="1:3" x14ac:dyDescent="0.2">
      <c r="A6" s="69" t="s">
        <v>447</v>
      </c>
      <c r="B6" s="45"/>
      <c r="C6" s="158">
        <v>37073189.950000003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56">
        <f>SUM(C9:C29)</f>
        <v>16581771.09</v>
      </c>
    </row>
    <row r="9" spans="1:3" x14ac:dyDescent="0.2">
      <c r="A9" s="79">
        <v>2.1</v>
      </c>
      <c r="B9" s="70" t="s">
        <v>288</v>
      </c>
      <c r="C9" s="159">
        <v>0</v>
      </c>
    </row>
    <row r="10" spans="1:3" x14ac:dyDescent="0.2">
      <c r="A10" s="79">
        <v>2.2000000000000002</v>
      </c>
      <c r="B10" s="70" t="s">
        <v>285</v>
      </c>
      <c r="C10" s="159">
        <v>0</v>
      </c>
    </row>
    <row r="11" spans="1:3" x14ac:dyDescent="0.2">
      <c r="A11" s="75">
        <v>2.2999999999999998</v>
      </c>
      <c r="B11" s="62" t="s">
        <v>157</v>
      </c>
      <c r="C11" s="159">
        <v>9628</v>
      </c>
    </row>
    <row r="12" spans="1:3" x14ac:dyDescent="0.2">
      <c r="A12" s="75">
        <v>2.4</v>
      </c>
      <c r="B12" s="62" t="s">
        <v>158</v>
      </c>
      <c r="C12" s="159">
        <v>0</v>
      </c>
    </row>
    <row r="13" spans="1:3" x14ac:dyDescent="0.2">
      <c r="A13" s="75">
        <v>2.5</v>
      </c>
      <c r="B13" s="62" t="s">
        <v>159</v>
      </c>
      <c r="C13" s="159">
        <v>0</v>
      </c>
    </row>
    <row r="14" spans="1:3" x14ac:dyDescent="0.2">
      <c r="A14" s="75">
        <v>2.6</v>
      </c>
      <c r="B14" s="62" t="s">
        <v>160</v>
      </c>
      <c r="C14" s="159">
        <v>0</v>
      </c>
    </row>
    <row r="15" spans="1:3" x14ac:dyDescent="0.2">
      <c r="A15" s="75">
        <v>2.7</v>
      </c>
      <c r="B15" s="62" t="s">
        <v>161</v>
      </c>
      <c r="C15" s="159">
        <v>0</v>
      </c>
    </row>
    <row r="16" spans="1:3" x14ac:dyDescent="0.2">
      <c r="A16" s="75">
        <v>2.8</v>
      </c>
      <c r="B16" s="62" t="s">
        <v>162</v>
      </c>
      <c r="C16" s="159">
        <v>12150</v>
      </c>
    </row>
    <row r="17" spans="1:3" x14ac:dyDescent="0.2">
      <c r="A17" s="75">
        <v>2.9</v>
      </c>
      <c r="B17" s="62" t="s">
        <v>164</v>
      </c>
      <c r="C17" s="159">
        <v>0</v>
      </c>
    </row>
    <row r="18" spans="1:3" x14ac:dyDescent="0.2">
      <c r="A18" s="75" t="s">
        <v>449</v>
      </c>
      <c r="B18" s="62" t="s">
        <v>450</v>
      </c>
      <c r="C18" s="159">
        <v>0</v>
      </c>
    </row>
    <row r="19" spans="1:3" x14ac:dyDescent="0.2">
      <c r="A19" s="75" t="s">
        <v>475</v>
      </c>
      <c r="B19" s="62" t="s">
        <v>166</v>
      </c>
      <c r="C19" s="159">
        <v>0</v>
      </c>
    </row>
    <row r="20" spans="1:3" x14ac:dyDescent="0.2">
      <c r="A20" s="75" t="s">
        <v>476</v>
      </c>
      <c r="B20" s="62" t="s">
        <v>451</v>
      </c>
      <c r="C20" s="159">
        <v>6440261.8799999999</v>
      </c>
    </row>
    <row r="21" spans="1:3" x14ac:dyDescent="0.2">
      <c r="A21" s="75" t="s">
        <v>477</v>
      </c>
      <c r="B21" s="62" t="s">
        <v>452</v>
      </c>
      <c r="C21" s="159">
        <v>8169731.21</v>
      </c>
    </row>
    <row r="22" spans="1:3" x14ac:dyDescent="0.2">
      <c r="A22" s="75" t="s">
        <v>478</v>
      </c>
      <c r="B22" s="62" t="s">
        <v>453</v>
      </c>
      <c r="C22" s="159">
        <v>0</v>
      </c>
    </row>
    <row r="23" spans="1:3" x14ac:dyDescent="0.2">
      <c r="A23" s="75" t="s">
        <v>454</v>
      </c>
      <c r="B23" s="62" t="s">
        <v>455</v>
      </c>
      <c r="C23" s="159">
        <v>0</v>
      </c>
    </row>
    <row r="24" spans="1:3" x14ac:dyDescent="0.2">
      <c r="A24" s="75" t="s">
        <v>456</v>
      </c>
      <c r="B24" s="62" t="s">
        <v>457</v>
      </c>
      <c r="C24" s="159">
        <v>0</v>
      </c>
    </row>
    <row r="25" spans="1:3" x14ac:dyDescent="0.2">
      <c r="A25" s="75" t="s">
        <v>458</v>
      </c>
      <c r="B25" s="62" t="s">
        <v>459</v>
      </c>
      <c r="C25" s="159">
        <v>0</v>
      </c>
    </row>
    <row r="26" spans="1:3" x14ac:dyDescent="0.2">
      <c r="A26" s="75" t="s">
        <v>460</v>
      </c>
      <c r="B26" s="62" t="s">
        <v>461</v>
      </c>
      <c r="C26" s="159">
        <v>0</v>
      </c>
    </row>
    <row r="27" spans="1:3" x14ac:dyDescent="0.2">
      <c r="A27" s="75" t="s">
        <v>462</v>
      </c>
      <c r="B27" s="62" t="s">
        <v>463</v>
      </c>
      <c r="C27" s="159">
        <v>1950000</v>
      </c>
    </row>
    <row r="28" spans="1:3" x14ac:dyDescent="0.2">
      <c r="A28" s="75" t="s">
        <v>464</v>
      </c>
      <c r="B28" s="62" t="s">
        <v>465</v>
      </c>
      <c r="C28" s="159">
        <v>0</v>
      </c>
    </row>
    <row r="29" spans="1:3" x14ac:dyDescent="0.2">
      <c r="A29" s="75" t="s">
        <v>466</v>
      </c>
      <c r="B29" s="70" t="s">
        <v>467</v>
      </c>
      <c r="C29" s="159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60">
        <f>SUM(C32:C38)</f>
        <v>1104966.3999999999</v>
      </c>
    </row>
    <row r="32" spans="1:3" x14ac:dyDescent="0.2">
      <c r="A32" s="75" t="s">
        <v>469</v>
      </c>
      <c r="B32" s="62" t="s">
        <v>357</v>
      </c>
      <c r="C32" s="159">
        <v>1104966.3999999999</v>
      </c>
    </row>
    <row r="33" spans="1:3" x14ac:dyDescent="0.2">
      <c r="A33" s="75" t="s">
        <v>470</v>
      </c>
      <c r="B33" s="62" t="s">
        <v>40</v>
      </c>
      <c r="C33" s="159">
        <v>0</v>
      </c>
    </row>
    <row r="34" spans="1:3" x14ac:dyDescent="0.2">
      <c r="A34" s="75" t="s">
        <v>471</v>
      </c>
      <c r="B34" s="62" t="s">
        <v>367</v>
      </c>
      <c r="C34" s="159">
        <v>0</v>
      </c>
    </row>
    <row r="35" spans="1:3" x14ac:dyDescent="0.2">
      <c r="A35" s="75" t="s">
        <v>472</v>
      </c>
      <c r="B35" s="62" t="s">
        <v>373</v>
      </c>
      <c r="C35" s="159">
        <v>0</v>
      </c>
    </row>
    <row r="36" spans="1:3" x14ac:dyDescent="0.2">
      <c r="A36" s="75" t="s">
        <v>473</v>
      </c>
      <c r="B36" s="62" t="s">
        <v>381</v>
      </c>
      <c r="C36" s="159">
        <v>0</v>
      </c>
    </row>
    <row r="37" spans="1:3" x14ac:dyDescent="0.2">
      <c r="A37" s="75" t="s">
        <v>543</v>
      </c>
      <c r="B37" s="62" t="s">
        <v>591</v>
      </c>
      <c r="C37" s="159">
        <v>0</v>
      </c>
    </row>
    <row r="38" spans="1:3" x14ac:dyDescent="0.2">
      <c r="A38" s="75" t="s">
        <v>544</v>
      </c>
      <c r="B38" s="70" t="s">
        <v>474</v>
      </c>
      <c r="C38" s="161">
        <v>0</v>
      </c>
    </row>
    <row r="39" spans="1:3" x14ac:dyDescent="0.2">
      <c r="A39" s="63"/>
      <c r="B39" s="66"/>
      <c r="C39" s="67"/>
    </row>
    <row r="40" spans="1:3" x14ac:dyDescent="0.2">
      <c r="A40" s="68" t="s">
        <v>542</v>
      </c>
      <c r="B40" s="45"/>
      <c r="C40" s="155">
        <f>C6-C8+C31</f>
        <v>21596385.260000002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zoomScale="78" workbookViewId="0">
      <selection activeCell="J38" sqref="J3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595</v>
      </c>
      <c r="B1" s="194"/>
      <c r="C1" s="194"/>
      <c r="D1" s="194"/>
      <c r="E1" s="194"/>
      <c r="F1" s="194"/>
      <c r="G1" s="20" t="s">
        <v>497</v>
      </c>
      <c r="H1" s="21">
        <v>2026</v>
      </c>
    </row>
    <row r="2" spans="1:10" ht="18.95" customHeight="1" x14ac:dyDescent="0.2">
      <c r="A2" s="173" t="s">
        <v>508</v>
      </c>
      <c r="B2" s="194"/>
      <c r="C2" s="194"/>
      <c r="D2" s="194"/>
      <c r="E2" s="194"/>
      <c r="F2" s="194"/>
      <c r="G2" s="20" t="s">
        <v>498</v>
      </c>
      <c r="H2" s="21" t="s">
        <v>500</v>
      </c>
    </row>
    <row r="3" spans="1:10" ht="18.95" customHeight="1" x14ac:dyDescent="0.2">
      <c r="A3" s="195" t="s">
        <v>596</v>
      </c>
      <c r="B3" s="196"/>
      <c r="C3" s="196"/>
      <c r="D3" s="196"/>
      <c r="E3" s="196"/>
      <c r="F3" s="196"/>
      <c r="G3" s="20" t="s">
        <v>499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19"/>
      <c r="H4" s="119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35">
        <v>0</v>
      </c>
      <c r="D10" s="135">
        <v>0</v>
      </c>
      <c r="E10" s="135">
        <v>0</v>
      </c>
      <c r="F10" s="135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35">
        <v>0</v>
      </c>
      <c r="D11" s="135">
        <v>0</v>
      </c>
      <c r="E11" s="135">
        <v>0</v>
      </c>
      <c r="F11" s="135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35">
        <v>0</v>
      </c>
      <c r="D12" s="135">
        <v>0</v>
      </c>
      <c r="E12" s="135">
        <v>0</v>
      </c>
      <c r="F12" s="135">
        <f t="shared" si="0"/>
        <v>0</v>
      </c>
    </row>
    <row r="13" spans="1:10" x14ac:dyDescent="0.2">
      <c r="A13" s="22">
        <v>7140</v>
      </c>
      <c r="B13" s="22" t="s">
        <v>75</v>
      </c>
      <c r="C13" s="135">
        <v>0</v>
      </c>
      <c r="D13" s="135">
        <v>0</v>
      </c>
      <c r="E13" s="135">
        <v>0</v>
      </c>
      <c r="F13" s="135">
        <f t="shared" si="0"/>
        <v>0</v>
      </c>
    </row>
    <row r="14" spans="1:10" x14ac:dyDescent="0.2">
      <c r="A14" s="22">
        <v>7150</v>
      </c>
      <c r="B14" s="22" t="s">
        <v>74</v>
      </c>
      <c r="C14" s="135">
        <v>0</v>
      </c>
      <c r="D14" s="135">
        <v>0</v>
      </c>
      <c r="E14" s="135">
        <v>0</v>
      </c>
      <c r="F14" s="135">
        <f t="shared" si="0"/>
        <v>0</v>
      </c>
    </row>
    <row r="15" spans="1:10" x14ac:dyDescent="0.2">
      <c r="A15" s="22">
        <v>7160</v>
      </c>
      <c r="B15" s="22" t="s">
        <v>73</v>
      </c>
      <c r="C15" s="135">
        <v>0</v>
      </c>
      <c r="D15" s="135">
        <v>0</v>
      </c>
      <c r="E15" s="135">
        <v>0</v>
      </c>
      <c r="F15" s="135">
        <f t="shared" si="0"/>
        <v>0</v>
      </c>
    </row>
    <row r="16" spans="1:10" x14ac:dyDescent="0.2">
      <c r="A16" s="22">
        <v>7210</v>
      </c>
      <c r="B16" s="22" t="s">
        <v>72</v>
      </c>
      <c r="C16" s="135">
        <v>0</v>
      </c>
      <c r="D16" s="135">
        <v>0</v>
      </c>
      <c r="E16" s="135">
        <v>0</v>
      </c>
      <c r="F16" s="135">
        <f t="shared" si="0"/>
        <v>0</v>
      </c>
    </row>
    <row r="17" spans="1:6" x14ac:dyDescent="0.2">
      <c r="A17" s="22">
        <v>7220</v>
      </c>
      <c r="B17" s="22" t="s">
        <v>71</v>
      </c>
      <c r="C17" s="135">
        <v>0</v>
      </c>
      <c r="D17" s="135">
        <v>0</v>
      </c>
      <c r="E17" s="135">
        <v>0</v>
      </c>
      <c r="F17" s="135">
        <f t="shared" si="0"/>
        <v>0</v>
      </c>
    </row>
    <row r="18" spans="1:6" x14ac:dyDescent="0.2">
      <c r="A18" s="22">
        <v>7230</v>
      </c>
      <c r="B18" s="22" t="s">
        <v>70</v>
      </c>
      <c r="C18" s="135">
        <v>0</v>
      </c>
      <c r="D18" s="135">
        <v>0</v>
      </c>
      <c r="E18" s="135">
        <v>0</v>
      </c>
      <c r="F18" s="135">
        <f t="shared" si="0"/>
        <v>0</v>
      </c>
    </row>
    <row r="19" spans="1:6" x14ac:dyDescent="0.2">
      <c r="A19" s="22">
        <v>7240</v>
      </c>
      <c r="B19" s="22" t="s">
        <v>69</v>
      </c>
      <c r="C19" s="135">
        <v>0</v>
      </c>
      <c r="D19" s="135">
        <v>0</v>
      </c>
      <c r="E19" s="135">
        <v>0</v>
      </c>
      <c r="F19" s="135">
        <f t="shared" si="0"/>
        <v>0</v>
      </c>
    </row>
    <row r="20" spans="1:6" x14ac:dyDescent="0.2">
      <c r="A20" s="22">
        <v>7250</v>
      </c>
      <c r="B20" s="22" t="s">
        <v>68</v>
      </c>
      <c r="C20" s="135">
        <v>0</v>
      </c>
      <c r="D20" s="135">
        <v>0</v>
      </c>
      <c r="E20" s="135">
        <v>0</v>
      </c>
      <c r="F20" s="135">
        <f t="shared" si="0"/>
        <v>0</v>
      </c>
    </row>
    <row r="21" spans="1:6" x14ac:dyDescent="0.2">
      <c r="A21" s="22">
        <v>7260</v>
      </c>
      <c r="B21" s="22" t="s">
        <v>67</v>
      </c>
      <c r="C21" s="135">
        <v>0</v>
      </c>
      <c r="D21" s="135">
        <v>0</v>
      </c>
      <c r="E21" s="135">
        <v>0</v>
      </c>
      <c r="F21" s="135">
        <f t="shared" si="0"/>
        <v>0</v>
      </c>
    </row>
    <row r="22" spans="1:6" x14ac:dyDescent="0.2">
      <c r="A22" s="22">
        <v>7310</v>
      </c>
      <c r="B22" s="22" t="s">
        <v>66</v>
      </c>
      <c r="C22" s="135">
        <v>0</v>
      </c>
      <c r="D22" s="135">
        <v>0</v>
      </c>
      <c r="E22" s="135">
        <v>0</v>
      </c>
      <c r="F22" s="135">
        <f t="shared" si="0"/>
        <v>0</v>
      </c>
    </row>
    <row r="23" spans="1:6" x14ac:dyDescent="0.2">
      <c r="A23" s="22">
        <v>7320</v>
      </c>
      <c r="B23" s="22" t="s">
        <v>65</v>
      </c>
      <c r="C23" s="135">
        <v>0</v>
      </c>
      <c r="D23" s="135">
        <v>0</v>
      </c>
      <c r="E23" s="135">
        <v>0</v>
      </c>
      <c r="F23" s="135">
        <f t="shared" si="0"/>
        <v>0</v>
      </c>
    </row>
    <row r="24" spans="1:6" x14ac:dyDescent="0.2">
      <c r="A24" s="22">
        <v>7330</v>
      </c>
      <c r="B24" s="22" t="s">
        <v>64</v>
      </c>
      <c r="C24" s="135">
        <v>0</v>
      </c>
      <c r="D24" s="135">
        <v>0</v>
      </c>
      <c r="E24" s="135">
        <v>0</v>
      </c>
      <c r="F24" s="135">
        <f t="shared" si="0"/>
        <v>0</v>
      </c>
    </row>
    <row r="25" spans="1:6" x14ac:dyDescent="0.2">
      <c r="A25" s="22">
        <v>7340</v>
      </c>
      <c r="B25" s="22" t="s">
        <v>63</v>
      </c>
      <c r="C25" s="135">
        <v>0</v>
      </c>
      <c r="D25" s="135">
        <v>0</v>
      </c>
      <c r="E25" s="135">
        <v>0</v>
      </c>
      <c r="F25" s="135">
        <f t="shared" si="0"/>
        <v>0</v>
      </c>
    </row>
    <row r="26" spans="1:6" x14ac:dyDescent="0.2">
      <c r="A26" s="22">
        <v>7350</v>
      </c>
      <c r="B26" s="22" t="s">
        <v>62</v>
      </c>
      <c r="C26" s="135">
        <v>0</v>
      </c>
      <c r="D26" s="135">
        <v>0</v>
      </c>
      <c r="E26" s="135">
        <v>0</v>
      </c>
      <c r="F26" s="135">
        <f t="shared" si="0"/>
        <v>0</v>
      </c>
    </row>
    <row r="27" spans="1:6" x14ac:dyDescent="0.2">
      <c r="A27" s="22">
        <v>7360</v>
      </c>
      <c r="B27" s="22" t="s">
        <v>61</v>
      </c>
      <c r="C27" s="135">
        <v>0</v>
      </c>
      <c r="D27" s="135">
        <v>0</v>
      </c>
      <c r="E27" s="135">
        <v>0</v>
      </c>
      <c r="F27" s="135">
        <f t="shared" si="0"/>
        <v>0</v>
      </c>
    </row>
    <row r="28" spans="1:6" x14ac:dyDescent="0.2">
      <c r="A28" s="22">
        <v>7410</v>
      </c>
      <c r="B28" s="22" t="s">
        <v>60</v>
      </c>
      <c r="C28" s="135">
        <v>0</v>
      </c>
      <c r="D28" s="135">
        <v>0</v>
      </c>
      <c r="E28" s="135">
        <v>0</v>
      </c>
      <c r="F28" s="135">
        <f t="shared" si="0"/>
        <v>0</v>
      </c>
    </row>
    <row r="29" spans="1:6" x14ac:dyDescent="0.2">
      <c r="A29" s="22">
        <v>7420</v>
      </c>
      <c r="B29" s="22" t="s">
        <v>59</v>
      </c>
      <c r="C29" s="135">
        <v>0</v>
      </c>
      <c r="D29" s="135">
        <v>0</v>
      </c>
      <c r="E29" s="135">
        <v>0</v>
      </c>
      <c r="F29" s="135">
        <f t="shared" si="0"/>
        <v>0</v>
      </c>
    </row>
    <row r="30" spans="1:6" x14ac:dyDescent="0.2">
      <c r="A30" s="22">
        <v>7510</v>
      </c>
      <c r="B30" s="22" t="s">
        <v>58</v>
      </c>
      <c r="C30" s="135">
        <v>0</v>
      </c>
      <c r="D30" s="135">
        <v>0</v>
      </c>
      <c r="E30" s="135">
        <v>0</v>
      </c>
      <c r="F30" s="135">
        <f t="shared" si="0"/>
        <v>0</v>
      </c>
    </row>
    <row r="31" spans="1:6" x14ac:dyDescent="0.2">
      <c r="A31" s="22">
        <v>7520</v>
      </c>
      <c r="B31" s="22" t="s">
        <v>57</v>
      </c>
      <c r="C31" s="135">
        <v>0</v>
      </c>
      <c r="D31" s="135">
        <v>0</v>
      </c>
      <c r="E31" s="135">
        <v>0</v>
      </c>
      <c r="F31" s="135">
        <f t="shared" si="0"/>
        <v>0</v>
      </c>
    </row>
    <row r="32" spans="1:6" x14ac:dyDescent="0.2">
      <c r="A32" s="22">
        <v>7610</v>
      </c>
      <c r="B32" s="22" t="s">
        <v>56</v>
      </c>
      <c r="C32" s="135">
        <v>0</v>
      </c>
      <c r="D32" s="135">
        <v>0</v>
      </c>
      <c r="E32" s="135">
        <v>0</v>
      </c>
      <c r="F32" s="135">
        <f t="shared" si="0"/>
        <v>0</v>
      </c>
    </row>
    <row r="33" spans="1:6" x14ac:dyDescent="0.2">
      <c r="A33" s="22">
        <v>7620</v>
      </c>
      <c r="B33" s="22" t="s">
        <v>55</v>
      </c>
      <c r="C33" s="135">
        <v>0</v>
      </c>
      <c r="D33" s="135">
        <v>0</v>
      </c>
      <c r="E33" s="135">
        <v>0</v>
      </c>
      <c r="F33" s="135">
        <f t="shared" si="0"/>
        <v>0</v>
      </c>
    </row>
    <row r="34" spans="1:6" x14ac:dyDescent="0.2">
      <c r="A34" s="22">
        <v>7630</v>
      </c>
      <c r="B34" s="22" t="s">
        <v>54</v>
      </c>
      <c r="C34" s="135">
        <v>0</v>
      </c>
      <c r="D34" s="135">
        <v>0</v>
      </c>
      <c r="E34" s="135">
        <v>0</v>
      </c>
      <c r="F34" s="135">
        <f t="shared" si="0"/>
        <v>0</v>
      </c>
    </row>
    <row r="35" spans="1:6" x14ac:dyDescent="0.2">
      <c r="A35" s="22">
        <v>7640</v>
      </c>
      <c r="B35" s="22" t="s">
        <v>53</v>
      </c>
      <c r="C35" s="135">
        <v>0</v>
      </c>
      <c r="D35" s="135">
        <v>0</v>
      </c>
      <c r="E35" s="135">
        <v>0</v>
      </c>
      <c r="F35" s="135">
        <f t="shared" ref="F35" si="1">C35+D35+E35</f>
        <v>0</v>
      </c>
    </row>
    <row r="36" spans="1:6" x14ac:dyDescent="0.2">
      <c r="C36" s="135"/>
      <c r="D36" s="135"/>
      <c r="E36" s="135"/>
      <c r="F36" s="135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545</v>
      </c>
      <c r="C39" s="193"/>
      <c r="D39" s="27"/>
      <c r="E39" s="27"/>
      <c r="F39" s="27"/>
    </row>
    <row r="40" spans="1:6" x14ac:dyDescent="0.2">
      <c r="B40" s="116" t="s">
        <v>405</v>
      </c>
      <c r="C40" s="121">
        <f>H1</f>
        <v>2026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39">
        <v>143947526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39">
        <v>-120272052.73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39">
        <v>7944863.54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39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39">
        <v>-31620336.809999999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3" t="s">
        <v>546</v>
      </c>
      <c r="C48" s="193"/>
    </row>
    <row r="49" spans="1:3" x14ac:dyDescent="0.2">
      <c r="B49" s="122" t="s">
        <v>405</v>
      </c>
      <c r="C49" s="121">
        <f>H1</f>
        <v>2026</v>
      </c>
    </row>
    <row r="50" spans="1:3" x14ac:dyDescent="0.2">
      <c r="A50" s="22">
        <v>8210</v>
      </c>
      <c r="B50" s="94" t="s">
        <v>47</v>
      </c>
      <c r="C50" s="140">
        <v>-143947526</v>
      </c>
    </row>
    <row r="51" spans="1:3" x14ac:dyDescent="0.2">
      <c r="A51" s="22">
        <v>8220</v>
      </c>
      <c r="B51" s="94" t="s">
        <v>46</v>
      </c>
      <c r="C51" s="140">
        <v>95174690.980000004</v>
      </c>
    </row>
    <row r="52" spans="1:3" x14ac:dyDescent="0.2">
      <c r="A52" s="22">
        <v>8230</v>
      </c>
      <c r="B52" s="94" t="s">
        <v>592</v>
      </c>
      <c r="C52" s="140">
        <v>-30960273.449999999</v>
      </c>
    </row>
    <row r="53" spans="1:3" x14ac:dyDescent="0.2">
      <c r="A53" s="22">
        <v>8240</v>
      </c>
      <c r="B53" s="94" t="s">
        <v>45</v>
      </c>
      <c r="C53" s="140">
        <v>42659918.520000003</v>
      </c>
    </row>
    <row r="54" spans="1:3" x14ac:dyDescent="0.2">
      <c r="A54" s="22">
        <v>8250</v>
      </c>
      <c r="B54" s="94" t="s">
        <v>44</v>
      </c>
      <c r="C54" s="140">
        <v>0</v>
      </c>
    </row>
    <row r="55" spans="1:3" x14ac:dyDescent="0.2">
      <c r="A55" s="22">
        <v>8260</v>
      </c>
      <c r="B55" s="94" t="s">
        <v>43</v>
      </c>
      <c r="C55" s="140">
        <v>0</v>
      </c>
    </row>
    <row r="56" spans="1:3" x14ac:dyDescent="0.2">
      <c r="A56" s="22">
        <v>8270</v>
      </c>
      <c r="B56" s="94" t="s">
        <v>42</v>
      </c>
      <c r="C56" s="140">
        <v>37073189.950000003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2026-04-27T17:49:03Z</cp:lastPrinted>
  <dcterms:created xsi:type="dcterms:W3CDTF">2012-12-11T20:36:24Z</dcterms:created>
  <dcterms:modified xsi:type="dcterms:W3CDTF">2026-04-28T20:12:46Z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