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4AA7CE9E-0C3E-4ACF-84A2-84628109893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<sst xmlns="http://schemas.openxmlformats.org/spreadsheetml/2006/main" count="86" uniqueCount="41">
  <si>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</si>
  <si>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</si>
  <si>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</si>
  <si>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</si>
  <si>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</si>
  <si>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</si>
  <si>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</si>
  <si>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</si>
  <si>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</si>
  <si>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</si>
  <si>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</si>
  <si>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</si>
  <si>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</si>
  <si>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</si>
  <si>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</si>
  <si>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</si>
  <si>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</si>
  <si>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</si>
  <si>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</si>
  <si>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</si>
  <si>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</si>
  <si>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</si>
  <si>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</si>
  <si>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</si>
  <si>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</si>
  <si>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</si>
  <si>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</si>
  <si>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</si>
  <si>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</si>
  <si>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</si>
  <si>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</si>
  <si>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</si>
  <si>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</si>
  <si>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</si>
  <si>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</si>
  <si>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</si>
  <si>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</si>
  <si>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</si>
  <si>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</si>
  <si>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</si>
  <si>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Santiago Maravatío,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</si>
</sst>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0</xdr:rowOff>
    </xdr:from>
    <xdr:to>
      <xdr:col>6</xdr:col>
      <xdr:colOff>915377</xdr:colOff>
      <xdr:row>0</xdr:row>
      <xdr:rowOff>590667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F9463-6A29-4B5F-9716-E9AE178C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0"/>
          <a:ext cx="610577" cy="59066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42</xdr:row>
      <xdr:rowOff>379531</xdr:rowOff>
    </xdr:from>
    <xdr:to>
      <xdr:col>0</xdr:col>
      <xdr:colOff>3419475</xdr:colOff>
      <xdr:row>54</xdr:row>
      <xdr:rowOff>112831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A126CFA-85F8-4145-99D0-C508B53AFF04}"/>
            </a:ext>
          </a:extLst>
        </xdr:cNvPr>
        <xdr:cNvSpPr txBox="1"/>
      </xdr:nvSpPr>
      <xdr:spPr>
        <a:xfrm>
          <a:off x="781050" y="8380531"/>
          <a:ext cx="26384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256442</xdr:colOff>
      <xdr:row>42</xdr:row>
      <xdr:rowOff>371475</xdr:rowOff>
    </xdr:from>
    <xdr:to>
      <xdr:col>5</xdr:col>
      <xdr:colOff>637442</xdr:colOff>
      <xdr:row>54</xdr:row>
      <xdr:rowOff>104775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E5AA1E-FFB7-4781-9FD1-8C4ECFDBF3FF}"/>
            </a:ext>
          </a:extLst>
        </xdr:cNvPr>
        <xdr:cNvSpPr txBox="1"/>
      </xdr:nvSpPr>
      <xdr:spPr>
        <a:xfrm>
          <a:off x="5971442" y="8372475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J11" sqref="J11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34">
        <v>2032000</v>
      </c>
      <c r="C4" s="34">
        <v>20000</v>
      </c>
      <c r="D4" s="34">
        <f>B4+C4</f>
        <v>2052000</v>
      </c>
      <c r="E4" s="34">
        <v>1297231.18</v>
      </c>
      <c r="F4" s="34">
        <v>1297231.18</v>
      </c>
      <c r="G4" s="34">
        <f>F4-B4</f>
        <v>-734768.82000000007</v>
      </c>
      <c r="H4" s="18" t="s">
        <v>20</v>
      </c>
    </row>
    <row r="5" spans="1:8" x14ac:dyDescent="0.2">
      <c r="A5" s="20" t="s">
        <v>1</v>
      </c>
      <c r="B5" s="35">
        <v>0</v>
      </c>
      <c r="C5" s="35">
        <v>0</v>
      </c>
      <c r="D5" s="35">
        <f t="shared" ref="D5:D8" si="0">B5+C5</f>
        <v>0</v>
      </c>
      <c r="E5" s="35">
        <v>0</v>
      </c>
      <c r="F5" s="35">
        <v>0</v>
      </c>
      <c r="G5" s="35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5">
        <v>3000</v>
      </c>
      <c r="C6" s="35">
        <v>0</v>
      </c>
      <c r="D6" s="35">
        <f t="shared" si="0"/>
        <v>3000</v>
      </c>
      <c r="E6" s="35">
        <v>0</v>
      </c>
      <c r="F6" s="35">
        <v>0</v>
      </c>
      <c r="G6" s="35">
        <f t="shared" si="1"/>
        <v>-3000</v>
      </c>
      <c r="H6" s="18" t="s">
        <v>21</v>
      </c>
    </row>
    <row r="7" spans="1:8" x14ac:dyDescent="0.2">
      <c r="A7" s="19" t="s">
        <v>3</v>
      </c>
      <c r="B7" s="35">
        <v>1666151</v>
      </c>
      <c r="C7" s="35">
        <v>0</v>
      </c>
      <c r="D7" s="35">
        <f t="shared" si="0"/>
        <v>1666151</v>
      </c>
      <c r="E7" s="35">
        <v>316835.56</v>
      </c>
      <c r="F7" s="35">
        <v>316835.56</v>
      </c>
      <c r="G7" s="35">
        <f t="shared" si="1"/>
        <v>-1349315.44</v>
      </c>
      <c r="H7" s="18" t="s">
        <v>22</v>
      </c>
    </row>
    <row r="8" spans="1:8" x14ac:dyDescent="0.2">
      <c r="A8" s="19" t="s">
        <v>4</v>
      </c>
      <c r="B8" s="35">
        <v>130000</v>
      </c>
      <c r="C8" s="35">
        <v>-10000</v>
      </c>
      <c r="D8" s="35">
        <f t="shared" si="0"/>
        <v>120000</v>
      </c>
      <c r="E8" s="35">
        <v>6855.58</v>
      </c>
      <c r="F8" s="35">
        <v>6855.58</v>
      </c>
      <c r="G8" s="35">
        <f t="shared" si="1"/>
        <v>-123144.42</v>
      </c>
      <c r="H8" s="18" t="s">
        <v>23</v>
      </c>
    </row>
    <row r="9" spans="1:8" x14ac:dyDescent="0.2">
      <c r="A9" s="20" t="s">
        <v>5</v>
      </c>
      <c r="B9" s="35">
        <v>105000</v>
      </c>
      <c r="C9" s="35">
        <v>0</v>
      </c>
      <c r="D9" s="35">
        <f t="shared" ref="D9:D12" si="2">B9+C9</f>
        <v>105000</v>
      </c>
      <c r="E9" s="35">
        <v>19915.36</v>
      </c>
      <c r="F9" s="35">
        <v>19915.36</v>
      </c>
      <c r="G9" s="35">
        <f t="shared" ref="G9:G12" si="3">F9-B9</f>
        <v>-85084.64</v>
      </c>
      <c r="H9" s="18" t="s">
        <v>24</v>
      </c>
    </row>
    <row r="10" spans="1:8" x14ac:dyDescent="0.2">
      <c r="A10" s="19" t="s">
        <v>13</v>
      </c>
      <c r="B10" s="35">
        <v>0</v>
      </c>
      <c r="C10" s="35">
        <v>0</v>
      </c>
      <c r="D10" s="35">
        <f t="shared" si="2"/>
        <v>0</v>
      </c>
      <c r="E10" s="35">
        <v>0</v>
      </c>
      <c r="F10" s="35">
        <v>0</v>
      </c>
      <c r="G10" s="35">
        <f t="shared" si="3"/>
        <v>0</v>
      </c>
      <c r="H10" s="18" t="s">
        <v>25</v>
      </c>
    </row>
    <row r="11" spans="1:8" ht="22.5" x14ac:dyDescent="0.2">
      <c r="A11" s="28" t="s">
        <v>35</v>
      </c>
      <c r="B11" s="35">
        <v>97271375</v>
      </c>
      <c r="C11" s="35">
        <v>25284321</v>
      </c>
      <c r="D11" s="35">
        <f t="shared" si="2"/>
        <v>122555696</v>
      </c>
      <c r="E11" s="35">
        <v>27200809.399999999</v>
      </c>
      <c r="F11" s="35">
        <v>27200809.399999999</v>
      </c>
      <c r="G11" s="35">
        <f t="shared" si="3"/>
        <v>-70070565.599999994</v>
      </c>
      <c r="H11" s="18" t="s">
        <v>26</v>
      </c>
    </row>
    <row r="12" spans="1:8" ht="22.5" x14ac:dyDescent="0.2">
      <c r="A12" s="19" t="s">
        <v>14</v>
      </c>
      <c r="B12" s="35">
        <v>42740000</v>
      </c>
      <c r="C12" s="35">
        <v>-17349457.460000001</v>
      </c>
      <c r="D12" s="35">
        <f t="shared" si="2"/>
        <v>25390542.539999999</v>
      </c>
      <c r="E12" s="35">
        <v>2778689.73</v>
      </c>
      <c r="F12" s="35">
        <v>2778689.73</v>
      </c>
      <c r="G12" s="35">
        <f t="shared" si="3"/>
        <v>-39961310.270000003</v>
      </c>
      <c r="H12" s="18" t="s">
        <v>27</v>
      </c>
    </row>
    <row r="13" spans="1:8" x14ac:dyDescent="0.2">
      <c r="A13" s="19" t="s">
        <v>6</v>
      </c>
      <c r="B13" s="35">
        <v>0</v>
      </c>
      <c r="C13" s="35">
        <v>0</v>
      </c>
      <c r="D13" s="35">
        <f t="shared" ref="D13" si="4">B13+C13</f>
        <v>0</v>
      </c>
      <c r="E13" s="35">
        <v>0</v>
      </c>
      <c r="F13" s="35">
        <v>0</v>
      </c>
      <c r="G13" s="35">
        <f t="shared" ref="G13" si="5">F13-B13</f>
        <v>0</v>
      </c>
      <c r="H13" s="18" t="s">
        <v>28</v>
      </c>
    </row>
    <row r="14" spans="1:8" x14ac:dyDescent="0.2">
      <c r="B14" s="36"/>
      <c r="C14" s="36"/>
      <c r="D14" s="36"/>
      <c r="E14" s="36"/>
      <c r="F14" s="36"/>
      <c r="G14" s="36"/>
      <c r="H14" s="18" t="s">
        <v>29</v>
      </c>
    </row>
    <row r="15" spans="1:8" x14ac:dyDescent="0.2">
      <c r="A15" s="7" t="s">
        <v>7</v>
      </c>
      <c r="B15" s="32">
        <f>SUM(B4:B13)</f>
        <v>143947526</v>
      </c>
      <c r="C15" s="32">
        <f t="shared" ref="C15:G15" si="6">SUM(C4:C13)</f>
        <v>7944863.5399999991</v>
      </c>
      <c r="D15" s="32">
        <f t="shared" si="6"/>
        <v>151892389.53999999</v>
      </c>
      <c r="E15" s="32">
        <f t="shared" si="6"/>
        <v>31620336.809999999</v>
      </c>
      <c r="F15" s="37">
        <f t="shared" si="6"/>
        <v>31620336.809999999</v>
      </c>
      <c r="G15" s="33">
        <f t="shared" si="6"/>
        <v>-112327189.19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29">
        <f t="shared" ref="B19:G19" si="7">SUM(B20+B21+B22+B23+B24+B25+B26+B27)</f>
        <v>143947526</v>
      </c>
      <c r="C19" s="29">
        <f t="shared" si="7"/>
        <v>7944863.5399999991</v>
      </c>
      <c r="D19" s="29">
        <f t="shared" si="7"/>
        <v>151892389.53999999</v>
      </c>
      <c r="E19" s="29">
        <f t="shared" si="7"/>
        <v>31620336.809999999</v>
      </c>
      <c r="F19" s="29">
        <f t="shared" si="7"/>
        <v>31620336.809999999</v>
      </c>
      <c r="G19" s="29">
        <f t="shared" si="7"/>
        <v>-112327189.19</v>
      </c>
      <c r="H19" s="18" t="s">
        <v>29</v>
      </c>
    </row>
    <row r="20" spans="1:8" x14ac:dyDescent="0.2">
      <c r="A20" s="22" t="s">
        <v>0</v>
      </c>
      <c r="B20" s="30">
        <v>2032000</v>
      </c>
      <c r="C20" s="30">
        <v>20000</v>
      </c>
      <c r="D20" s="30">
        <f t="shared" ref="D20:D23" si="8">B20+C20</f>
        <v>2052000</v>
      </c>
      <c r="E20" s="30">
        <v>1297231.18</v>
      </c>
      <c r="F20" s="30">
        <v>1297231.18</v>
      </c>
      <c r="G20" s="30">
        <f t="shared" ref="G20:G23" si="9">F20-B20</f>
        <v>-734768.82000000007</v>
      </c>
      <c r="H20" s="18" t="s">
        <v>20</v>
      </c>
    </row>
    <row r="21" spans="1:8" x14ac:dyDescent="0.2">
      <c r="A21" s="22" t="s">
        <v>1</v>
      </c>
      <c r="B21" s="30">
        <v>0</v>
      </c>
      <c r="C21" s="30">
        <v>0</v>
      </c>
      <c r="D21" s="30">
        <f t="shared" si="8"/>
        <v>0</v>
      </c>
      <c r="E21" s="30">
        <v>0</v>
      </c>
      <c r="F21" s="30">
        <v>0</v>
      </c>
      <c r="G21" s="30">
        <f t="shared" si="9"/>
        <v>0</v>
      </c>
      <c r="H21" s="18" t="s">
        <v>30</v>
      </c>
    </row>
    <row r="22" spans="1:8" x14ac:dyDescent="0.2">
      <c r="A22" s="22" t="s">
        <v>2</v>
      </c>
      <c r="B22" s="30">
        <v>3000</v>
      </c>
      <c r="C22" s="30">
        <v>0</v>
      </c>
      <c r="D22" s="30">
        <f t="shared" si="8"/>
        <v>3000</v>
      </c>
      <c r="E22" s="30">
        <v>0</v>
      </c>
      <c r="F22" s="30">
        <v>0</v>
      </c>
      <c r="G22" s="30">
        <f t="shared" si="9"/>
        <v>-3000</v>
      </c>
      <c r="H22" s="18" t="s">
        <v>21</v>
      </c>
    </row>
    <row r="23" spans="1:8" x14ac:dyDescent="0.2">
      <c r="A23" s="22" t="s">
        <v>3</v>
      </c>
      <c r="B23" s="30">
        <v>1666151</v>
      </c>
      <c r="C23" s="30">
        <v>0</v>
      </c>
      <c r="D23" s="30">
        <f t="shared" si="8"/>
        <v>1666151</v>
      </c>
      <c r="E23" s="30">
        <v>316835.56</v>
      </c>
      <c r="F23" s="30">
        <v>316835.56</v>
      </c>
      <c r="G23" s="30">
        <f t="shared" si="9"/>
        <v>-1349315.44</v>
      </c>
      <c r="H23" s="18" t="s">
        <v>22</v>
      </c>
    </row>
    <row r="24" spans="1:8" x14ac:dyDescent="0.2">
      <c r="A24" s="22" t="s">
        <v>16</v>
      </c>
      <c r="B24" s="30">
        <v>130000</v>
      </c>
      <c r="C24" s="30">
        <v>-10000</v>
      </c>
      <c r="D24" s="30">
        <f t="shared" ref="D24" si="10">B24+C24</f>
        <v>120000</v>
      </c>
      <c r="E24" s="30">
        <v>6855.58</v>
      </c>
      <c r="F24" s="30">
        <v>6855.58</v>
      </c>
      <c r="G24" s="30">
        <f t="shared" ref="G24" si="11">F24-B24</f>
        <v>-123144.42</v>
      </c>
      <c r="H24" s="18" t="s">
        <v>23</v>
      </c>
    </row>
    <row r="25" spans="1:8" x14ac:dyDescent="0.2">
      <c r="A25" s="22" t="s">
        <v>17</v>
      </c>
      <c r="B25" s="30">
        <v>105000</v>
      </c>
      <c r="C25" s="30">
        <v>0</v>
      </c>
      <c r="D25" s="30">
        <f t="shared" ref="D25:D27" si="12">B25+C25</f>
        <v>105000</v>
      </c>
      <c r="E25" s="30">
        <v>19915.36</v>
      </c>
      <c r="F25" s="30">
        <v>19915.36</v>
      </c>
      <c r="G25" s="30">
        <f t="shared" ref="G25:G27" si="13">F25-B25</f>
        <v>-85084.64</v>
      </c>
      <c r="H25" s="18" t="s">
        <v>24</v>
      </c>
    </row>
    <row r="26" spans="1:8" ht="22.5" x14ac:dyDescent="0.2">
      <c r="A26" s="22" t="s">
        <v>35</v>
      </c>
      <c r="B26" s="30">
        <v>97271375</v>
      </c>
      <c r="C26" s="30">
        <v>25284321</v>
      </c>
      <c r="D26" s="30">
        <f t="shared" si="12"/>
        <v>122555696</v>
      </c>
      <c r="E26" s="30">
        <v>27200809.399999999</v>
      </c>
      <c r="F26" s="30">
        <v>27200809.399999999</v>
      </c>
      <c r="G26" s="30">
        <f t="shared" si="13"/>
        <v>-70070565.599999994</v>
      </c>
      <c r="H26" s="18" t="s">
        <v>26</v>
      </c>
    </row>
    <row r="27" spans="1:8" ht="22.5" x14ac:dyDescent="0.2">
      <c r="A27" s="22" t="s">
        <v>14</v>
      </c>
      <c r="B27" s="30">
        <v>42740000</v>
      </c>
      <c r="C27" s="30">
        <v>-17349457.460000001</v>
      </c>
      <c r="D27" s="30">
        <f t="shared" si="12"/>
        <v>25390542.539999999</v>
      </c>
      <c r="E27" s="30">
        <v>2778689.73</v>
      </c>
      <c r="F27" s="30">
        <v>2778689.73</v>
      </c>
      <c r="G27" s="30">
        <f t="shared" si="13"/>
        <v>-39961310.270000003</v>
      </c>
      <c r="H27" s="18" t="s">
        <v>27</v>
      </c>
    </row>
    <row r="28" spans="1:8" x14ac:dyDescent="0.2">
      <c r="A28" s="8"/>
      <c r="B28" s="30"/>
      <c r="C28" s="30"/>
      <c r="D28" s="30"/>
      <c r="E28" s="30"/>
      <c r="F28" s="30"/>
      <c r="G28" s="30"/>
      <c r="H28" s="18" t="s">
        <v>29</v>
      </c>
    </row>
    <row r="29" spans="1:8" ht="41.25" customHeight="1" x14ac:dyDescent="0.2">
      <c r="A29" s="23" t="s">
        <v>39</v>
      </c>
      <c r="B29" s="31">
        <f t="shared" ref="B29:G29" si="14">SUM(B30:B33)</f>
        <v>0</v>
      </c>
      <c r="C29" s="31">
        <f t="shared" si="14"/>
        <v>0</v>
      </c>
      <c r="D29" s="31">
        <f t="shared" si="14"/>
        <v>0</v>
      </c>
      <c r="E29" s="31">
        <f t="shared" si="14"/>
        <v>0</v>
      </c>
      <c r="F29" s="31">
        <f t="shared" si="14"/>
        <v>0</v>
      </c>
      <c r="G29" s="31">
        <f t="shared" si="14"/>
        <v>0</v>
      </c>
      <c r="H29" s="18" t="s">
        <v>29</v>
      </c>
    </row>
    <row r="30" spans="1:8" x14ac:dyDescent="0.2">
      <c r="A30" s="22" t="s">
        <v>1</v>
      </c>
      <c r="B30" s="30">
        <v>0</v>
      </c>
      <c r="C30" s="30">
        <v>0</v>
      </c>
      <c r="D30" s="30">
        <f>B30+C30</f>
        <v>0</v>
      </c>
      <c r="E30" s="30">
        <v>0</v>
      </c>
      <c r="F30" s="30">
        <v>0</v>
      </c>
      <c r="G30" s="30">
        <f>F30-B30</f>
        <v>0</v>
      </c>
      <c r="H30" s="18" t="s">
        <v>30</v>
      </c>
    </row>
    <row r="31" spans="1:8" x14ac:dyDescent="0.2">
      <c r="A31" s="22" t="s">
        <v>4</v>
      </c>
      <c r="B31" s="30">
        <v>0</v>
      </c>
      <c r="C31" s="30">
        <v>0</v>
      </c>
      <c r="D31" s="30">
        <f>B31+C31</f>
        <v>0</v>
      </c>
      <c r="E31" s="30">
        <v>0</v>
      </c>
      <c r="F31" s="30">
        <v>0</v>
      </c>
      <c r="G31" s="30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0">
        <v>0</v>
      </c>
      <c r="C32" s="30">
        <v>0</v>
      </c>
      <c r="D32" s="30">
        <f>B32+C32</f>
        <v>0</v>
      </c>
      <c r="E32" s="30">
        <v>0</v>
      </c>
      <c r="F32" s="30">
        <v>0</v>
      </c>
      <c r="G32" s="30">
        <f t="shared" si="15"/>
        <v>0</v>
      </c>
      <c r="H32" s="18" t="s">
        <v>25</v>
      </c>
    </row>
    <row r="33" spans="1:8" ht="22.5" x14ac:dyDescent="0.2">
      <c r="A33" s="22" t="s">
        <v>14</v>
      </c>
      <c r="B33" s="30">
        <v>0</v>
      </c>
      <c r="C33" s="30">
        <v>0</v>
      </c>
      <c r="D33" s="30">
        <f>B33+C33</f>
        <v>0</v>
      </c>
      <c r="E33" s="30">
        <v>0</v>
      </c>
      <c r="F33" s="30">
        <v>0</v>
      </c>
      <c r="G33" s="30">
        <f t="shared" ref="G33" si="16">F33-B33</f>
        <v>0</v>
      </c>
      <c r="H33" s="18" t="s">
        <v>27</v>
      </c>
    </row>
    <row r="34" spans="1:8" x14ac:dyDescent="0.2">
      <c r="A34" s="8"/>
      <c r="B34" s="30"/>
      <c r="C34" s="30"/>
      <c r="D34" s="30"/>
      <c r="E34" s="30"/>
      <c r="F34" s="30"/>
      <c r="G34" s="30"/>
      <c r="H34" s="18" t="s">
        <v>29</v>
      </c>
    </row>
    <row r="35" spans="1:8" x14ac:dyDescent="0.2">
      <c r="A35" s="21" t="s">
        <v>6</v>
      </c>
      <c r="B35" s="31">
        <f t="shared" ref="B35:G35" si="17">SUM(B36)</f>
        <v>0</v>
      </c>
      <c r="C35" s="31">
        <f t="shared" si="17"/>
        <v>0</v>
      </c>
      <c r="D35" s="31">
        <f t="shared" si="17"/>
        <v>0</v>
      </c>
      <c r="E35" s="31">
        <f t="shared" si="17"/>
        <v>0</v>
      </c>
      <c r="F35" s="31">
        <f t="shared" si="17"/>
        <v>0</v>
      </c>
      <c r="G35" s="31">
        <f t="shared" si="17"/>
        <v>0</v>
      </c>
      <c r="H35" s="18" t="s">
        <v>29</v>
      </c>
    </row>
    <row r="36" spans="1:8" x14ac:dyDescent="0.2">
      <c r="A36" s="22" t="s">
        <v>6</v>
      </c>
      <c r="B36" s="30">
        <v>0</v>
      </c>
      <c r="C36" s="30">
        <v>0</v>
      </c>
      <c r="D36" s="30">
        <f>B36+C36</f>
        <v>0</v>
      </c>
      <c r="E36" s="30">
        <v>0</v>
      </c>
      <c r="F36" s="30">
        <v>0</v>
      </c>
      <c r="G36" s="30">
        <f>F36-B36</f>
        <v>0</v>
      </c>
      <c r="H36" s="18" t="s">
        <v>28</v>
      </c>
    </row>
    <row r="37" spans="1:8" x14ac:dyDescent="0.2">
      <c r="A37" s="22"/>
      <c r="B37" s="30"/>
      <c r="C37" s="30"/>
      <c r="D37" s="30"/>
      <c r="E37" s="30"/>
      <c r="F37" s="30"/>
      <c r="G37" s="30"/>
      <c r="H37" s="18"/>
    </row>
    <row r="38" spans="1:8" x14ac:dyDescent="0.2">
      <c r="A38" s="9" t="s">
        <v>7</v>
      </c>
      <c r="B38" s="32">
        <f>SUM(B35+B29+B19)</f>
        <v>143947526</v>
      </c>
      <c r="C38" s="32">
        <f t="shared" ref="C38:G38" si="18">SUM(C35+C29+C19)</f>
        <v>7944863.5399999991</v>
      </c>
      <c r="D38" s="32">
        <f t="shared" si="18"/>
        <v>151892389.53999999</v>
      </c>
      <c r="E38" s="32">
        <f t="shared" si="18"/>
        <v>31620336.809999999</v>
      </c>
      <c r="F38" s="32">
        <f t="shared" si="18"/>
        <v>31620336.809999999</v>
      </c>
      <c r="G38" s="33">
        <f t="shared" si="18"/>
        <v>-112327189.19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2019-04-05T21:16:20Z</cp:lastPrinted>
  <dcterms:created xsi:type="dcterms:W3CDTF">2012-12-11T20:48:19Z</dcterms:created>
  <dcterms:modified xsi:type="dcterms:W3CDTF">2026-04-29T16:01:55Z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