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B153A7BB-9D1E-45CD-89B2-0AC2404EEF2A}" xr6:coauthVersionLast="47" xr6:coauthVersionMax="47" xr10:uidLastSave="{00000000-0000-0000-0000-000000000000}"/>
  <bookViews>
    <workbookView xWindow="-120" yWindow="-120" windowWidth="29040" windowHeight="164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6" i="4"/>
  <c r="G36" i="4" s="1"/>
  <c r="F37" i="4"/>
  <c r="E37" i="4"/>
  <c r="C37" i="4"/>
  <c r="B37" i="4"/>
  <c r="D35" i="4" l="1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7" i="4" s="1"/>
  <c r="D37" i="4"/>
  <c r="G71" i="4"/>
  <c r="D71" i="4"/>
  <c r="G48" i="4"/>
  <c r="D4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<sst xmlns="http://schemas.openxmlformats.org/spreadsheetml/2006/main" count="215" uniqueCount="162">
  <si>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</si>
  <si>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</si>
  <si>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</si>
  <si>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</si>
  <si>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</si>
  <si>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</si>
  <si>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</si>
  <si>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</si>
  <si>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</si>
  <si>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</si>
  <si>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</si>
  <si>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</si>
  <si>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</si>
  <si>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</si>
  <si>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</si>
  <si>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</si>
  <si>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</si>
  <si>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</si>
  <si>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</si>
  <si>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</si>
  <si>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</si>
  <si>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</si>
  <si>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</si>
  <si>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</si>
  <si>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</si>
  <si>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</si>
  <si>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</si>
  <si>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</si>
  <si>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</si>
  <si>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</si>
  <si>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</si>
  <si>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</si>
  <si>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</si>
  <si>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</si>
  <si>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</si>
  <si>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</si>
  <si>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</si>
  <si>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</si>
  <si>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</si>
  <si>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</si>
  <si>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</si>
  <si>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</si>
  <si>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</si>
  <si>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</si>
  <si>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</si>
  <si>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</si>
  <si>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</si>
  <si>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</si>
  <si>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</si>
  <si>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</si>
  <si>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</si>
  <si>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</si>
  <si>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</si>
  <si>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</si>
  <si>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</si>
  <si>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</si>
  <si>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</si>
  <si>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</si>
  <si>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</si>
  <si>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</si>
  <si>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</si>
  <si>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</si>
  <si>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</si>
  <si>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</si>
  <si>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</si>
  <si>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</si>
  <si>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</si>
  <si>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</si>
  <si>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</si>
  <si>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</si>
  <si>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</si>
  <si>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</si>
  <si>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</si>
  <si>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</si>
  <si>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</si>
  <si>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</si>
  <si>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</si>
  <si>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</si>
  <si>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</si>
  <si>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</si>
  <si>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</si>
  <si>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</si>
  <si>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</si>
  <si>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</si>
  <si>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</si>
  <si>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</si>
  <si>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</si>
  <si>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</si>
  <si>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</si>
  <si>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</si>
  <si>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</si>
  <si>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</si>
  <si>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</si>
  <si>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</si>
  <si>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</si>
  <si>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</si>
  <si>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</si>
  <si>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</si>
  <si>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</si>
  <si>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</si>
  <si>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</si>
  <si>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</si>
  <si>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</si>
  <si>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</si>
  <si>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</si>
  <si>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</si>
  <si>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</si>
  <si>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</si>
  <si>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</si>
  <si>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</si>
  <si>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</si>
  <si>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</si>
  <si>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</si>
  <si>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</si>
  <si>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</si>
  <si>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</si>
  <si>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</si>
  <si>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</si>
  <si>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</si>
  <si>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</si>
  <si>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</si>
  <si>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</si>
  <si>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</si>
  <si>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</si>
  <si>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</si>
  <si>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</si>
  <si>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</si>
  <si>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</si>
  <si>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Marzo de 2026
(Cifras en Pesos)</t>
  </si>
  <si>
    <t>Municipio de Santiago Maravatío, Guanajuato
Estado Analítico del Ejercicio del Presupuesto de Egresos
Clasificación Económica (por Tipo de Gasto)
Del 1 de Enero al 31 de Marzo de 2026
(Cifras en Pesos)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</si>
  <si>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</si>
  <si>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</si>
  <si>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</si>
  <si>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</si>
  <si>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</si>
  <si>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</si>
  <si>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</si>
  <si>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</si>
  <si>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</si>
  <si>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</si>
  <si>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</si>
  <si>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</si>
  <si>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</si>
  <si>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</si>
  <si>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</si>
  <si>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</si>
  <si>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</si>
  <si>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</si>
  <si>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</si>
  <si>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</si>
  <si>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</si>
  <si>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</si>
  <si>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</si>
  <si>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</si>
  <si>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</si>
  <si>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</si>
  <si>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</si>
  <si>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</si>
  <si>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</si>
  <si>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</si>
  <si>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Marzo de 2026
(Cifras en Pesos)</t>
  </si>
  <si>
    <t>Municipio de Santiago Maravatío,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</si>
</sst>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47625</xdr:rowOff>
    </xdr:from>
    <xdr:to>
      <xdr:col>6</xdr:col>
      <xdr:colOff>972527</xdr:colOff>
      <xdr:row>0</xdr:row>
      <xdr:rowOff>638292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9FA01-580A-4FC4-B08E-190CEBEF0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47625"/>
          <a:ext cx="610577" cy="590667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38</xdr:row>
      <xdr:rowOff>57150</xdr:rowOff>
    </xdr:from>
    <xdr:to>
      <xdr:col>6</xdr:col>
      <xdr:colOff>972527</xdr:colOff>
      <xdr:row>38</xdr:row>
      <xdr:rowOff>647817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799A4F-08CD-4E98-B401-7606FA80C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6238875"/>
          <a:ext cx="610577" cy="590667"/>
        </a:xfrm>
        <a:prstGeom prst="rect">
          <a:avLst/>
        </a:prstGeom>
      </xdr:spPr>
    </xdr:pic>
    <xdr:clientData/>
  </xdr:twoCellAnchor>
  <xdr:twoCellAnchor>
    <xdr:from>
      <xdr:col>0</xdr:col>
      <xdr:colOff>895350</xdr:colOff>
      <xdr:row>73</xdr:row>
      <xdr:rowOff>85725</xdr:rowOff>
    </xdr:from>
    <xdr:to>
      <xdr:col>0</xdr:col>
      <xdr:colOff>3648075</xdr:colOff>
      <xdr:row>85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824FEB9-2EB3-44B0-824A-C5ABD82163CD}"/>
            </a:ext>
          </a:extLst>
        </xdr:cNvPr>
        <xdr:cNvSpPr txBox="1"/>
      </xdr:nvSpPr>
      <xdr:spPr>
        <a:xfrm>
          <a:off x="895350" y="13001625"/>
          <a:ext cx="27527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1037492</xdr:colOff>
      <xdr:row>74</xdr:row>
      <xdr:rowOff>58619</xdr:rowOff>
    </xdr:from>
    <xdr:to>
      <xdr:col>6</xdr:col>
      <xdr:colOff>351692</xdr:colOff>
      <xdr:row>86</xdr:row>
      <xdr:rowOff>39569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054F928-6578-4780-A669-CFE8712E54E2}"/>
            </a:ext>
          </a:extLst>
        </xdr:cNvPr>
        <xdr:cNvSpPr txBox="1"/>
      </xdr:nvSpPr>
      <xdr:spPr>
        <a:xfrm>
          <a:off x="7733567" y="13117394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18</xdr:row>
      <xdr:rowOff>57150</xdr:rowOff>
    </xdr:from>
    <xdr:to>
      <xdr:col>1</xdr:col>
      <xdr:colOff>828675</xdr:colOff>
      <xdr:row>30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EAAE8D9-052B-4515-9835-7A1FB5A2046E}"/>
            </a:ext>
          </a:extLst>
        </xdr:cNvPr>
        <xdr:cNvSpPr txBox="1"/>
      </xdr:nvSpPr>
      <xdr:spPr>
        <a:xfrm>
          <a:off x="800100" y="3286125"/>
          <a:ext cx="27527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4</xdr:col>
      <xdr:colOff>142142</xdr:colOff>
      <xdr:row>19</xdr:row>
      <xdr:rowOff>10994</xdr:rowOff>
    </xdr:from>
    <xdr:to>
      <xdr:col>6</xdr:col>
      <xdr:colOff>504092</xdr:colOff>
      <xdr:row>30</xdr:row>
      <xdr:rowOff>134819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043B12D-E432-46A1-B0F9-9E7FF6E92F05}"/>
            </a:ext>
          </a:extLst>
        </xdr:cNvPr>
        <xdr:cNvSpPr txBox="1"/>
      </xdr:nvSpPr>
      <xdr:spPr>
        <a:xfrm>
          <a:off x="6009542" y="3382844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  <xdr:twoCellAnchor editAs="oneCell">
    <xdr:from>
      <xdr:col>6</xdr:col>
      <xdr:colOff>390525</xdr:colOff>
      <xdr:row>0</xdr:row>
      <xdr:rowOff>0</xdr:rowOff>
    </xdr:from>
    <xdr:to>
      <xdr:col>6</xdr:col>
      <xdr:colOff>1001102</xdr:colOff>
      <xdr:row>0</xdr:row>
      <xdr:rowOff>590667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31DCEF-EA2C-462C-BF79-23E4678F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0"/>
          <a:ext cx="610577" cy="590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85725</xdr:rowOff>
    </xdr:from>
    <xdr:to>
      <xdr:col>6</xdr:col>
      <xdr:colOff>972527</xdr:colOff>
      <xdr:row>0</xdr:row>
      <xdr:rowOff>676392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F83F3-6144-49FA-9486-BD238C588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85725"/>
          <a:ext cx="610577" cy="590667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78</xdr:row>
      <xdr:rowOff>85725</xdr:rowOff>
    </xdr:from>
    <xdr:to>
      <xdr:col>0</xdr:col>
      <xdr:colOff>3095625</xdr:colOff>
      <xdr:row>90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FF320F8-2510-4F4A-B409-E2D19F48E7FF}"/>
            </a:ext>
          </a:extLst>
        </xdr:cNvPr>
        <xdr:cNvSpPr txBox="1"/>
      </xdr:nvSpPr>
      <xdr:spPr>
        <a:xfrm>
          <a:off x="342900" y="12020550"/>
          <a:ext cx="27527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4</xdr:col>
      <xdr:colOff>199292</xdr:colOff>
      <xdr:row>79</xdr:row>
      <xdr:rowOff>20519</xdr:rowOff>
    </xdr:from>
    <xdr:to>
      <xdr:col>6</xdr:col>
      <xdr:colOff>561242</xdr:colOff>
      <xdr:row>91</xdr:row>
      <xdr:rowOff>1469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E08F89-5DFB-4694-8315-3E3582E7BAD8}"/>
            </a:ext>
          </a:extLst>
        </xdr:cNvPr>
        <xdr:cNvSpPr txBox="1"/>
      </xdr:nvSpPr>
      <xdr:spPr>
        <a:xfrm>
          <a:off x="7019192" y="12098219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57150</xdr:rowOff>
    </xdr:from>
    <xdr:to>
      <xdr:col>6</xdr:col>
      <xdr:colOff>982052</xdr:colOff>
      <xdr:row>0</xdr:row>
      <xdr:rowOff>647817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2CAFCB-FAF5-470B-8527-8A799634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57150"/>
          <a:ext cx="610577" cy="590667"/>
        </a:xfrm>
        <a:prstGeom prst="rect">
          <a:avLst/>
        </a:prstGeom>
      </xdr:spPr>
    </xdr:pic>
    <xdr:clientData/>
  </xdr:twoCellAnchor>
  <xdr:twoCellAnchor>
    <xdr:from>
      <xdr:col>0</xdr:col>
      <xdr:colOff>1181100</xdr:colOff>
      <xdr:row>44</xdr:row>
      <xdr:rowOff>17581</xdr:rowOff>
    </xdr:from>
    <xdr:to>
      <xdr:col>0</xdr:col>
      <xdr:colOff>3819525</xdr:colOff>
      <xdr:row>55</xdr:row>
      <xdr:rowOff>141406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AD2469-47AA-42E1-974D-B7C73295F43B}"/>
            </a:ext>
          </a:extLst>
        </xdr:cNvPr>
        <xdr:cNvSpPr txBox="1"/>
      </xdr:nvSpPr>
      <xdr:spPr>
        <a:xfrm>
          <a:off x="1181100" y="7056556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589817</xdr:colOff>
      <xdr:row>44</xdr:row>
      <xdr:rowOff>85725</xdr:rowOff>
    </xdr:from>
    <xdr:to>
      <xdr:col>5</xdr:col>
      <xdr:colOff>951767</xdr:colOff>
      <xdr:row>56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238060D-2DC0-4E32-9D59-4415557DC0DD}"/>
            </a:ext>
          </a:extLst>
        </xdr:cNvPr>
        <xdr:cNvSpPr txBox="1"/>
      </xdr:nvSpPr>
      <xdr:spPr>
        <a:xfrm>
          <a:off x="7200167" y="7124700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topLeftCell="A2" workbookViewId="0">
      <selection activeCell="A39" sqref="A39:G3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0" t="s">
        <v>160</v>
      </c>
      <c r="B1" s="31"/>
      <c r="C1" s="31"/>
      <c r="D1" s="31"/>
      <c r="E1" s="31"/>
      <c r="F1" s="31"/>
      <c r="G1" s="32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6">
        <v>4619411.7300000004</v>
      </c>
      <c r="C5" s="36">
        <v>21884.02</v>
      </c>
      <c r="D5" s="36">
        <f>B5+C5</f>
        <v>4641295.75</v>
      </c>
      <c r="E5" s="36">
        <v>980768.21</v>
      </c>
      <c r="F5" s="36">
        <v>980768.21</v>
      </c>
      <c r="G5" s="36">
        <f>D5-E5</f>
        <v>3660527.54</v>
      </c>
    </row>
    <row r="6" spans="1:7" x14ac:dyDescent="0.2">
      <c r="A6" s="14" t="s">
        <v>131</v>
      </c>
      <c r="B6" s="36">
        <v>8572853.4800000004</v>
      </c>
      <c r="C6" s="36">
        <v>7393320.29</v>
      </c>
      <c r="D6" s="36">
        <f t="shared" ref="D6:D11" si="0">B6+C6</f>
        <v>15966173.77</v>
      </c>
      <c r="E6" s="36">
        <v>3387419.94</v>
      </c>
      <c r="F6" s="36">
        <v>3387419.94</v>
      </c>
      <c r="G6" s="36">
        <f t="shared" ref="G6:G11" si="1">D6-E6</f>
        <v>12578753.83</v>
      </c>
    </row>
    <row r="7" spans="1:7" x14ac:dyDescent="0.2">
      <c r="A7" s="14" t="s">
        <v>132</v>
      </c>
      <c r="B7" s="36">
        <v>686401.57</v>
      </c>
      <c r="C7" s="36">
        <v>0</v>
      </c>
      <c r="D7" s="36">
        <f t="shared" si="0"/>
        <v>686401.57</v>
      </c>
      <c r="E7" s="36">
        <v>148279.32999999999</v>
      </c>
      <c r="F7" s="36">
        <v>148279.32999999999</v>
      </c>
      <c r="G7" s="36">
        <f t="shared" si="1"/>
        <v>538122.23999999999</v>
      </c>
    </row>
    <row r="8" spans="1:7" x14ac:dyDescent="0.2">
      <c r="A8" s="14" t="s">
        <v>133</v>
      </c>
      <c r="B8" s="36">
        <v>1191770</v>
      </c>
      <c r="C8" s="36">
        <v>0</v>
      </c>
      <c r="D8" s="36">
        <f t="shared" si="0"/>
        <v>1191770</v>
      </c>
      <c r="E8" s="36">
        <v>253023.02</v>
      </c>
      <c r="F8" s="36">
        <v>253023.02</v>
      </c>
      <c r="G8" s="36">
        <f t="shared" si="1"/>
        <v>938746.98</v>
      </c>
    </row>
    <row r="9" spans="1:7" x14ac:dyDescent="0.2">
      <c r="A9" s="14" t="s">
        <v>134</v>
      </c>
      <c r="B9" s="36">
        <v>472586.4</v>
      </c>
      <c r="C9" s="36">
        <v>0</v>
      </c>
      <c r="D9" s="36">
        <f t="shared" si="0"/>
        <v>472586.4</v>
      </c>
      <c r="E9" s="36">
        <v>105019.2</v>
      </c>
      <c r="F9" s="36">
        <v>105019.2</v>
      </c>
      <c r="G9" s="36">
        <f t="shared" si="1"/>
        <v>367567.2</v>
      </c>
    </row>
    <row r="10" spans="1:7" x14ac:dyDescent="0.2">
      <c r="A10" s="14" t="s">
        <v>135</v>
      </c>
      <c r="B10" s="36">
        <v>10380507.23</v>
      </c>
      <c r="C10" s="36">
        <v>860792.31999999995</v>
      </c>
      <c r="D10" s="36">
        <f t="shared" si="0"/>
        <v>11241299.550000001</v>
      </c>
      <c r="E10" s="36">
        <v>3028014.12</v>
      </c>
      <c r="F10" s="36">
        <v>3028014.12</v>
      </c>
      <c r="G10" s="36">
        <f t="shared" si="1"/>
        <v>8213285.4300000006</v>
      </c>
    </row>
    <row r="11" spans="1:7" x14ac:dyDescent="0.2">
      <c r="A11" s="14" t="s">
        <v>136</v>
      </c>
      <c r="B11" s="36">
        <v>1371782.77</v>
      </c>
      <c r="C11" s="36">
        <v>-21510.78</v>
      </c>
      <c r="D11" s="36">
        <f t="shared" si="0"/>
        <v>1350271.99</v>
      </c>
      <c r="E11" s="36">
        <v>190477.38</v>
      </c>
      <c r="F11" s="36">
        <v>190477.38</v>
      </c>
      <c r="G11" s="36">
        <f t="shared" si="1"/>
        <v>1159794.6099999999</v>
      </c>
    </row>
    <row r="12" spans="1:7" x14ac:dyDescent="0.2">
      <c r="A12" s="14" t="s">
        <v>137</v>
      </c>
      <c r="B12" s="36">
        <v>62366650.979999997</v>
      </c>
      <c r="C12" s="36">
        <v>17552738.18</v>
      </c>
      <c r="D12" s="36">
        <f t="shared" ref="D12" si="2">B12+C12</f>
        <v>79919389.159999996</v>
      </c>
      <c r="E12" s="36">
        <v>17661445.960000001</v>
      </c>
      <c r="F12" s="36">
        <v>17661445.960000001</v>
      </c>
      <c r="G12" s="36">
        <f t="shared" ref="G12" si="3">D12-E12</f>
        <v>62257943.199999996</v>
      </c>
    </row>
    <row r="13" spans="1:7" x14ac:dyDescent="0.2">
      <c r="A13" s="14" t="s">
        <v>138</v>
      </c>
      <c r="B13" s="36">
        <v>833235.78</v>
      </c>
      <c r="C13" s="36">
        <v>1357376.79</v>
      </c>
      <c r="D13" s="36">
        <f t="shared" ref="D13" si="4">B13+C13</f>
        <v>2190612.5700000003</v>
      </c>
      <c r="E13" s="36">
        <v>1416090.82</v>
      </c>
      <c r="F13" s="36">
        <v>1416090.82</v>
      </c>
      <c r="G13" s="36">
        <f t="shared" ref="G13" si="5">D13-E13</f>
        <v>774521.75000000023</v>
      </c>
    </row>
    <row r="14" spans="1:7" x14ac:dyDescent="0.2">
      <c r="A14" s="14" t="s">
        <v>139</v>
      </c>
      <c r="B14" s="36">
        <v>1940250.74</v>
      </c>
      <c r="C14" s="36">
        <v>2680000</v>
      </c>
      <c r="D14" s="36">
        <f t="shared" ref="D14" si="6">B14+C14</f>
        <v>4620250.74</v>
      </c>
      <c r="E14" s="36">
        <v>177596.79999999999</v>
      </c>
      <c r="F14" s="36">
        <v>177596.79999999999</v>
      </c>
      <c r="G14" s="36">
        <f t="shared" ref="G14" si="7">D14-E14</f>
        <v>4442653.9400000004</v>
      </c>
    </row>
    <row r="15" spans="1:7" x14ac:dyDescent="0.2">
      <c r="A15" s="14" t="s">
        <v>140</v>
      </c>
      <c r="B15" s="36">
        <v>4092627.49</v>
      </c>
      <c r="C15" s="36">
        <v>-50296.04</v>
      </c>
      <c r="D15" s="36">
        <f t="shared" ref="D15" si="8">B15+C15</f>
        <v>4042331.45</v>
      </c>
      <c r="E15" s="36">
        <v>800976.51</v>
      </c>
      <c r="F15" s="36">
        <v>800976.51</v>
      </c>
      <c r="G15" s="36">
        <f t="shared" ref="G15" si="9">D15-E15</f>
        <v>3241354.9400000004</v>
      </c>
    </row>
    <row r="16" spans="1:7" x14ac:dyDescent="0.2">
      <c r="A16" s="14" t="s">
        <v>141</v>
      </c>
      <c r="B16" s="36">
        <v>1428319.55</v>
      </c>
      <c r="C16" s="36">
        <v>0.14000000000000001</v>
      </c>
      <c r="D16" s="36">
        <f t="shared" ref="D16" si="10">B16+C16</f>
        <v>1428319.69</v>
      </c>
      <c r="E16" s="36">
        <v>271202.95</v>
      </c>
      <c r="F16" s="36">
        <v>271202.95</v>
      </c>
      <c r="G16" s="36">
        <f t="shared" ref="G16" si="11">D16-E16</f>
        <v>1157116.74</v>
      </c>
    </row>
    <row r="17" spans="1:7" x14ac:dyDescent="0.2">
      <c r="A17" s="14" t="s">
        <v>142</v>
      </c>
      <c r="B17" s="36">
        <v>1996549.82</v>
      </c>
      <c r="C17" s="36">
        <v>-4885.5</v>
      </c>
      <c r="D17" s="36">
        <f t="shared" ref="D17" si="12">B17+C17</f>
        <v>1991664.32</v>
      </c>
      <c r="E17" s="36">
        <v>364788.92</v>
      </c>
      <c r="F17" s="36">
        <v>364788.92</v>
      </c>
      <c r="G17" s="36">
        <f t="shared" ref="G17" si="13">D17-E17</f>
        <v>1626875.4000000001</v>
      </c>
    </row>
    <row r="18" spans="1:7" x14ac:dyDescent="0.2">
      <c r="A18" s="14" t="s">
        <v>143</v>
      </c>
      <c r="B18" s="36">
        <v>2894021.86</v>
      </c>
      <c r="C18" s="36">
        <v>100000</v>
      </c>
      <c r="D18" s="36">
        <f t="shared" ref="D18" si="14">B18+C18</f>
        <v>2994021.86</v>
      </c>
      <c r="E18" s="36">
        <v>571081.68999999994</v>
      </c>
      <c r="F18" s="36">
        <v>571081.68999999994</v>
      </c>
      <c r="G18" s="36">
        <f t="shared" ref="G18" si="15">D18-E18</f>
        <v>2422940.17</v>
      </c>
    </row>
    <row r="19" spans="1:7" x14ac:dyDescent="0.2">
      <c r="A19" s="14" t="s">
        <v>144</v>
      </c>
      <c r="B19" s="36">
        <v>2837639.55</v>
      </c>
      <c r="C19" s="36">
        <v>0</v>
      </c>
      <c r="D19" s="36">
        <f t="shared" ref="D19" si="16">B19+C19</f>
        <v>2837639.55</v>
      </c>
      <c r="E19" s="36">
        <v>617471.30000000005</v>
      </c>
      <c r="F19" s="36">
        <v>617471.30000000005</v>
      </c>
      <c r="G19" s="36">
        <f t="shared" ref="G19" si="17">D19-E19</f>
        <v>2220168.25</v>
      </c>
    </row>
    <row r="20" spans="1:7" x14ac:dyDescent="0.2">
      <c r="A20" s="14" t="s">
        <v>145</v>
      </c>
      <c r="B20" s="36">
        <v>4607974.71</v>
      </c>
      <c r="C20" s="36">
        <v>639999.32999999996</v>
      </c>
      <c r="D20" s="36">
        <f t="shared" ref="D20" si="18">B20+C20</f>
        <v>5247974.04</v>
      </c>
      <c r="E20" s="36">
        <v>889248.26</v>
      </c>
      <c r="F20" s="36">
        <v>889248.26</v>
      </c>
      <c r="G20" s="36">
        <f t="shared" ref="G20" si="19">D20-E20</f>
        <v>4358725.78</v>
      </c>
    </row>
    <row r="21" spans="1:7" x14ac:dyDescent="0.2">
      <c r="A21" s="14" t="s">
        <v>146</v>
      </c>
      <c r="B21" s="36">
        <v>216434.08</v>
      </c>
      <c r="C21" s="36">
        <v>0</v>
      </c>
      <c r="D21" s="36">
        <f t="shared" ref="D21" si="20">B21+C21</f>
        <v>216434.08</v>
      </c>
      <c r="E21" s="36">
        <v>47394</v>
      </c>
      <c r="F21" s="36">
        <v>47394</v>
      </c>
      <c r="G21" s="36">
        <f t="shared" ref="G21" si="21">D21-E21</f>
        <v>169040.08</v>
      </c>
    </row>
    <row r="22" spans="1:7" x14ac:dyDescent="0.2">
      <c r="A22" s="14" t="s">
        <v>147</v>
      </c>
      <c r="B22" s="36">
        <v>111960.01</v>
      </c>
      <c r="C22" s="36">
        <v>0</v>
      </c>
      <c r="D22" s="36">
        <f t="shared" ref="D22" si="22">B22+C22</f>
        <v>111960.01</v>
      </c>
      <c r="E22" s="36">
        <v>24879.599999999999</v>
      </c>
      <c r="F22" s="36">
        <v>24879.599999999999</v>
      </c>
      <c r="G22" s="36">
        <f t="shared" ref="G22" si="23">D22-E22</f>
        <v>87080.41</v>
      </c>
    </row>
    <row r="23" spans="1:7" x14ac:dyDescent="0.2">
      <c r="A23" s="14" t="s">
        <v>148</v>
      </c>
      <c r="B23" s="36">
        <v>18467890.77</v>
      </c>
      <c r="C23" s="36">
        <v>433269.29</v>
      </c>
      <c r="D23" s="36">
        <f t="shared" ref="D23" si="24">B23+C23</f>
        <v>18901160.059999999</v>
      </c>
      <c r="E23" s="36">
        <v>3253279.79</v>
      </c>
      <c r="F23" s="36">
        <v>3253279.79</v>
      </c>
      <c r="G23" s="36">
        <f t="shared" ref="G23" si="25">D23-E23</f>
        <v>15647880.27</v>
      </c>
    </row>
    <row r="24" spans="1:7" x14ac:dyDescent="0.2">
      <c r="A24" s="14" t="s">
        <v>149</v>
      </c>
      <c r="B24" s="36">
        <v>604427.04</v>
      </c>
      <c r="C24" s="36">
        <v>50000</v>
      </c>
      <c r="D24" s="36">
        <f t="shared" ref="D24" si="26">B24+C24</f>
        <v>654427.04</v>
      </c>
      <c r="E24" s="36">
        <v>119547.59</v>
      </c>
      <c r="F24" s="36">
        <v>119547.59</v>
      </c>
      <c r="G24" s="36">
        <f t="shared" ref="G24" si="27">D24-E24</f>
        <v>534879.45000000007</v>
      </c>
    </row>
    <row r="25" spans="1:7" x14ac:dyDescent="0.2">
      <c r="A25" s="14" t="s">
        <v>150</v>
      </c>
      <c r="B25" s="36">
        <v>693589.87</v>
      </c>
      <c r="C25" s="36">
        <v>9085.33</v>
      </c>
      <c r="D25" s="36">
        <f t="shared" ref="D25" si="28">B25+C25</f>
        <v>702675.2</v>
      </c>
      <c r="E25" s="36">
        <v>99663.01</v>
      </c>
      <c r="F25" s="36">
        <v>99663.01</v>
      </c>
      <c r="G25" s="36">
        <f t="shared" ref="G25" si="29">D25-E25</f>
        <v>603012.18999999994</v>
      </c>
    </row>
    <row r="26" spans="1:7" x14ac:dyDescent="0.2">
      <c r="A26" s="14" t="s">
        <v>151</v>
      </c>
      <c r="B26" s="36">
        <v>400813.13</v>
      </c>
      <c r="C26" s="36">
        <v>0</v>
      </c>
      <c r="D26" s="36">
        <f t="shared" ref="D26" si="30">B26+C26</f>
        <v>400813.13</v>
      </c>
      <c r="E26" s="36">
        <v>76469.75</v>
      </c>
      <c r="F26" s="36">
        <v>76469.75</v>
      </c>
      <c r="G26" s="36">
        <f t="shared" ref="G26" si="31">D26-E26</f>
        <v>324343.38</v>
      </c>
    </row>
    <row r="27" spans="1:7" x14ac:dyDescent="0.2">
      <c r="A27" s="14" t="s">
        <v>152</v>
      </c>
      <c r="B27" s="36">
        <v>679677.79</v>
      </c>
      <c r="C27" s="36">
        <v>-23271.23</v>
      </c>
      <c r="D27" s="36">
        <f t="shared" ref="D27" si="32">B27+C27</f>
        <v>656406.56000000006</v>
      </c>
      <c r="E27" s="36">
        <v>124458.8</v>
      </c>
      <c r="F27" s="36">
        <v>124458.8</v>
      </c>
      <c r="G27" s="36">
        <f t="shared" ref="G27" si="33">D27-E27</f>
        <v>531947.76</v>
      </c>
    </row>
    <row r="28" spans="1:7" x14ac:dyDescent="0.2">
      <c r="A28" s="14" t="s">
        <v>153</v>
      </c>
      <c r="B28" s="36">
        <v>829393.67</v>
      </c>
      <c r="C28" s="36">
        <v>-126981.79</v>
      </c>
      <c r="D28" s="36">
        <f t="shared" ref="D28" si="34">B28+C28</f>
        <v>702411.88</v>
      </c>
      <c r="E28" s="36">
        <v>118710.84</v>
      </c>
      <c r="F28" s="36">
        <v>118710.84</v>
      </c>
      <c r="G28" s="36">
        <f t="shared" ref="G28" si="35">D28-E28</f>
        <v>583701.04</v>
      </c>
    </row>
    <row r="29" spans="1:7" x14ac:dyDescent="0.2">
      <c r="A29" s="14" t="s">
        <v>154</v>
      </c>
      <c r="B29" s="36">
        <v>679677.79</v>
      </c>
      <c r="C29" s="36">
        <v>88753.1</v>
      </c>
      <c r="D29" s="36">
        <f t="shared" ref="D29" si="36">B29+C29</f>
        <v>768430.89</v>
      </c>
      <c r="E29" s="36">
        <v>143312.67000000001</v>
      </c>
      <c r="F29" s="36">
        <v>143312.67000000001</v>
      </c>
      <c r="G29" s="36">
        <f t="shared" ref="G29" si="37">D29-E29</f>
        <v>625118.22</v>
      </c>
    </row>
    <row r="30" spans="1:7" x14ac:dyDescent="0.2">
      <c r="A30" s="14" t="s">
        <v>155</v>
      </c>
      <c r="B30" s="36">
        <v>451867.98</v>
      </c>
      <c r="C30" s="36">
        <v>0</v>
      </c>
      <c r="D30" s="36">
        <f t="shared" ref="D30" si="38">B30+C30</f>
        <v>451867.98</v>
      </c>
      <c r="E30" s="36">
        <v>87674.7</v>
      </c>
      <c r="F30" s="36">
        <v>87674.7</v>
      </c>
      <c r="G30" s="36">
        <f t="shared" ref="G30" si="39">D30-E30</f>
        <v>364193.27999999997</v>
      </c>
    </row>
    <row r="31" spans="1:7" x14ac:dyDescent="0.2">
      <c r="A31" s="14" t="s">
        <v>156</v>
      </c>
      <c r="B31" s="36">
        <v>607991.21</v>
      </c>
      <c r="C31" s="36">
        <v>0</v>
      </c>
      <c r="D31" s="36">
        <f t="shared" ref="D31" si="40">B31+C31</f>
        <v>607991.21</v>
      </c>
      <c r="E31" s="36">
        <v>128793.54</v>
      </c>
      <c r="F31" s="36">
        <v>128793.54</v>
      </c>
      <c r="G31" s="36">
        <f t="shared" ref="G31" si="41">D31-E31</f>
        <v>479197.67</v>
      </c>
    </row>
    <row r="32" spans="1:7" x14ac:dyDescent="0.2">
      <c r="A32" s="14" t="s">
        <v>157</v>
      </c>
      <c r="B32" s="36">
        <v>7420669</v>
      </c>
      <c r="C32" s="36">
        <v>0</v>
      </c>
      <c r="D32" s="36">
        <f t="shared" ref="D32" si="42">B32+C32</f>
        <v>7420669</v>
      </c>
      <c r="E32" s="36">
        <v>1587487.49</v>
      </c>
      <c r="F32" s="36">
        <v>1587487.49</v>
      </c>
      <c r="G32" s="36">
        <f t="shared" ref="G32" si="43">D32-E32</f>
        <v>5833181.5099999998</v>
      </c>
    </row>
    <row r="33" spans="1:7" x14ac:dyDescent="0.2">
      <c r="A33" s="14" t="s">
        <v>158</v>
      </c>
      <c r="B33" s="36">
        <v>2090550</v>
      </c>
      <c r="C33" s="36">
        <v>0</v>
      </c>
      <c r="D33" s="36">
        <f t="shared" ref="D33" si="44">B33+C33</f>
        <v>2090550</v>
      </c>
      <c r="E33" s="36">
        <v>398613.76000000001</v>
      </c>
      <c r="F33" s="36">
        <v>398613.76000000001</v>
      </c>
      <c r="G33" s="36">
        <f t="shared" ref="G33" si="45">D33-E33</f>
        <v>1691936.24</v>
      </c>
    </row>
    <row r="34" spans="1:7" x14ac:dyDescent="0.2">
      <c r="A34" s="14" t="s">
        <v>159</v>
      </c>
      <c r="B34" s="36">
        <v>400000</v>
      </c>
      <c r="C34" s="36">
        <v>0</v>
      </c>
      <c r="D34" s="36">
        <f t="shared" ref="D34" si="46">B34+C34</f>
        <v>400000</v>
      </c>
      <c r="E34" s="36">
        <v>0</v>
      </c>
      <c r="F34" s="36">
        <v>0</v>
      </c>
      <c r="G34" s="36">
        <f t="shared" ref="G34" si="47">D34-E34</f>
        <v>400000</v>
      </c>
    </row>
    <row r="35" spans="1:7" x14ac:dyDescent="0.2">
      <c r="A35" s="14"/>
      <c r="B35" s="36">
        <v>0</v>
      </c>
      <c r="C35" s="36">
        <v>0</v>
      </c>
      <c r="D35" s="36">
        <f t="shared" ref="D35:D36" si="48">B35+C35</f>
        <v>0</v>
      </c>
      <c r="E35" s="36">
        <v>0</v>
      </c>
      <c r="F35" s="36">
        <v>0</v>
      </c>
      <c r="G35" s="36">
        <f t="shared" ref="G35:G36" si="49">D35-E35</f>
        <v>0</v>
      </c>
    </row>
    <row r="36" spans="1:7" x14ac:dyDescent="0.2">
      <c r="A36" s="14"/>
      <c r="B36" s="36">
        <v>0</v>
      </c>
      <c r="C36" s="36">
        <v>0</v>
      </c>
      <c r="D36" s="36">
        <f t="shared" si="48"/>
        <v>0</v>
      </c>
      <c r="E36" s="36">
        <v>0</v>
      </c>
      <c r="F36" s="36">
        <v>0</v>
      </c>
      <c r="G36" s="36">
        <f t="shared" si="49"/>
        <v>0</v>
      </c>
    </row>
    <row r="37" spans="1:7" x14ac:dyDescent="0.2">
      <c r="A37" s="27" t="s">
        <v>122</v>
      </c>
      <c r="B37" s="37">
        <f t="shared" ref="B37:G37" si="50">SUM(B5:B36)</f>
        <v>143947526</v>
      </c>
      <c r="C37" s="37">
        <f t="shared" si="50"/>
        <v>30960273.449999999</v>
      </c>
      <c r="D37" s="37">
        <f t="shared" si="50"/>
        <v>174907799.44999993</v>
      </c>
      <c r="E37" s="37">
        <f t="shared" si="50"/>
        <v>37073189.950000018</v>
      </c>
      <c r="F37" s="37">
        <f t="shared" si="50"/>
        <v>37073189.950000018</v>
      </c>
      <c r="G37" s="37">
        <f t="shared" si="50"/>
        <v>137834609.5</v>
      </c>
    </row>
    <row r="39" spans="1:7" ht="55.35" customHeight="1" x14ac:dyDescent="0.2">
      <c r="A39" s="30" t="s">
        <v>160</v>
      </c>
      <c r="B39" s="31"/>
      <c r="C39" s="31"/>
      <c r="D39" s="31"/>
      <c r="E39" s="31"/>
      <c r="F39" s="31"/>
      <c r="G39" s="32"/>
    </row>
    <row r="40" spans="1:7" x14ac:dyDescent="0.2">
      <c r="A40" s="19"/>
      <c r="B40" s="33" t="s">
        <v>56</v>
      </c>
      <c r="C40" s="34"/>
      <c r="D40" s="34"/>
      <c r="E40" s="34"/>
      <c r="F40" s="35"/>
      <c r="G40" s="28" t="s">
        <v>55</v>
      </c>
    </row>
    <row r="41" spans="1:7" ht="22.5" x14ac:dyDescent="0.2">
      <c r="A41" s="18" t="s">
        <v>50</v>
      </c>
      <c r="B41" s="2" t="s">
        <v>51</v>
      </c>
      <c r="C41" s="2" t="s">
        <v>114</v>
      </c>
      <c r="D41" s="2" t="s">
        <v>52</v>
      </c>
      <c r="E41" s="2" t="s">
        <v>53</v>
      </c>
      <c r="F41" s="2" t="s">
        <v>54</v>
      </c>
      <c r="G41" s="29"/>
    </row>
    <row r="42" spans="1:7" x14ac:dyDescent="0.2">
      <c r="A42" s="20"/>
      <c r="B42" s="21"/>
      <c r="C42" s="21"/>
      <c r="D42" s="21"/>
      <c r="E42" s="21"/>
      <c r="F42" s="21"/>
      <c r="G42" s="21"/>
    </row>
    <row r="43" spans="1:7" x14ac:dyDescent="0.2">
      <c r="A43" s="15" t="s">
        <v>8</v>
      </c>
      <c r="B43" s="23">
        <v>0</v>
      </c>
      <c r="C43" s="23">
        <v>0</v>
      </c>
      <c r="D43" s="23">
        <f>B43+C43</f>
        <v>0</v>
      </c>
      <c r="E43" s="23">
        <v>0</v>
      </c>
      <c r="F43" s="23">
        <v>0</v>
      </c>
      <c r="G43" s="23">
        <f>D43-E43</f>
        <v>0</v>
      </c>
    </row>
    <row r="44" spans="1:7" x14ac:dyDescent="0.2">
      <c r="A44" s="15" t="s">
        <v>9</v>
      </c>
      <c r="B44" s="23">
        <v>0</v>
      </c>
      <c r="C44" s="23">
        <v>0</v>
      </c>
      <c r="D44" s="23">
        <f t="shared" ref="D44:D46" si="51">B44+C44</f>
        <v>0</v>
      </c>
      <c r="E44" s="23">
        <v>0</v>
      </c>
      <c r="F44" s="23">
        <v>0</v>
      </c>
      <c r="G44" s="23">
        <f t="shared" ref="G44:G46" si="52">D44-E44</f>
        <v>0</v>
      </c>
    </row>
    <row r="45" spans="1:7" x14ac:dyDescent="0.2">
      <c r="A45" s="15" t="s">
        <v>10</v>
      </c>
      <c r="B45" s="23">
        <v>0</v>
      </c>
      <c r="C45" s="23">
        <v>0</v>
      </c>
      <c r="D45" s="23">
        <f t="shared" si="51"/>
        <v>0</v>
      </c>
      <c r="E45" s="23">
        <v>0</v>
      </c>
      <c r="F45" s="23">
        <v>0</v>
      </c>
      <c r="G45" s="23">
        <f t="shared" si="52"/>
        <v>0</v>
      </c>
    </row>
    <row r="46" spans="1:7" x14ac:dyDescent="0.2">
      <c r="A46" s="15" t="s">
        <v>123</v>
      </c>
      <c r="B46" s="23">
        <v>0</v>
      </c>
      <c r="C46" s="23">
        <v>0</v>
      </c>
      <c r="D46" s="23">
        <f t="shared" si="51"/>
        <v>0</v>
      </c>
      <c r="E46" s="23">
        <v>0</v>
      </c>
      <c r="F46" s="23">
        <v>0</v>
      </c>
      <c r="G46" s="23">
        <f t="shared" si="52"/>
        <v>0</v>
      </c>
    </row>
    <row r="47" spans="1:7" x14ac:dyDescent="0.2">
      <c r="A47" s="15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53">SUM(B43:B46)</f>
        <v>0</v>
      </c>
      <c r="C48" s="24">
        <f t="shared" si="53"/>
        <v>0</v>
      </c>
      <c r="D48" s="24">
        <f t="shared" si="53"/>
        <v>0</v>
      </c>
      <c r="E48" s="24">
        <f t="shared" si="53"/>
        <v>0</v>
      </c>
      <c r="F48" s="24">
        <f t="shared" si="53"/>
        <v>0</v>
      </c>
      <c r="G48" s="24">
        <f t="shared" si="53"/>
        <v>0</v>
      </c>
    </row>
    <row r="51" spans="1:7" ht="59.45" customHeight="1" x14ac:dyDescent="0.2">
      <c r="A51" s="33" t="s">
        <v>160</v>
      </c>
      <c r="B51" s="34"/>
      <c r="C51" s="34"/>
      <c r="D51" s="34"/>
      <c r="E51" s="34"/>
      <c r="F51" s="34"/>
      <c r="G51" s="35"/>
    </row>
    <row r="52" spans="1:7" x14ac:dyDescent="0.2">
      <c r="A52" s="19"/>
      <c r="B52" s="33" t="s">
        <v>56</v>
      </c>
      <c r="C52" s="34"/>
      <c r="D52" s="34"/>
      <c r="E52" s="34"/>
      <c r="F52" s="35"/>
      <c r="G52" s="28" t="s">
        <v>55</v>
      </c>
    </row>
    <row r="53" spans="1:7" ht="22.5" x14ac:dyDescent="0.2">
      <c r="A53" s="18" t="s">
        <v>50</v>
      </c>
      <c r="B53" s="2" t="s">
        <v>51</v>
      </c>
      <c r="C53" s="2" t="s">
        <v>114</v>
      </c>
      <c r="D53" s="2" t="s">
        <v>52</v>
      </c>
      <c r="E53" s="2" t="s">
        <v>53</v>
      </c>
      <c r="F53" s="2" t="s">
        <v>54</v>
      </c>
      <c r="G53" s="29"/>
    </row>
    <row r="54" spans="1:7" x14ac:dyDescent="0.2">
      <c r="A54" s="20"/>
      <c r="B54" s="21"/>
      <c r="C54" s="21"/>
      <c r="D54" s="21"/>
      <c r="E54" s="21"/>
      <c r="F54" s="21"/>
      <c r="G54" s="21"/>
    </row>
    <row r="55" spans="1:7" x14ac:dyDescent="0.2">
      <c r="A55" s="16" t="s">
        <v>12</v>
      </c>
      <c r="B55" s="23">
        <v>0</v>
      </c>
      <c r="C55" s="23">
        <v>0</v>
      </c>
      <c r="D55" s="23">
        <f t="shared" ref="D55:D67" si="54">B55+C55</f>
        <v>0</v>
      </c>
      <c r="E55" s="23">
        <v>0</v>
      </c>
      <c r="F55" s="23">
        <v>0</v>
      </c>
      <c r="G55" s="23">
        <f t="shared" ref="G55:G67" si="55">D55-E55</f>
        <v>0</v>
      </c>
    </row>
    <row r="56" spans="1:7" x14ac:dyDescent="0.2">
      <c r="A56" s="16"/>
      <c r="B56" s="23"/>
      <c r="C56" s="23"/>
      <c r="D56" s="23"/>
      <c r="E56" s="23"/>
      <c r="F56" s="23"/>
      <c r="G56" s="23"/>
    </row>
    <row r="57" spans="1:7" x14ac:dyDescent="0.2">
      <c r="A57" s="16" t="s">
        <v>11</v>
      </c>
      <c r="B57" s="23">
        <v>0</v>
      </c>
      <c r="C57" s="23">
        <v>0</v>
      </c>
      <c r="D57" s="23">
        <f t="shared" si="54"/>
        <v>0</v>
      </c>
      <c r="E57" s="23">
        <v>0</v>
      </c>
      <c r="F57" s="23">
        <v>0</v>
      </c>
      <c r="G57" s="23">
        <f t="shared" si="55"/>
        <v>0</v>
      </c>
    </row>
    <row r="58" spans="1:7" x14ac:dyDescent="0.2">
      <c r="A58" s="16"/>
      <c r="B58" s="23"/>
      <c r="C58" s="23"/>
      <c r="D58" s="23"/>
      <c r="E58" s="23"/>
      <c r="F58" s="23"/>
      <c r="G58" s="23"/>
    </row>
    <row r="59" spans="1:7" x14ac:dyDescent="0.2">
      <c r="A59" s="16" t="s">
        <v>13</v>
      </c>
      <c r="B59" s="23">
        <v>0</v>
      </c>
      <c r="C59" s="23">
        <v>0</v>
      </c>
      <c r="D59" s="23">
        <f t="shared" si="54"/>
        <v>0</v>
      </c>
      <c r="E59" s="23">
        <v>0</v>
      </c>
      <c r="F59" s="23">
        <v>0</v>
      </c>
      <c r="G59" s="23">
        <f t="shared" si="55"/>
        <v>0</v>
      </c>
    </row>
    <row r="60" spans="1:7" x14ac:dyDescent="0.2">
      <c r="A60" s="16"/>
      <c r="B60" s="23"/>
      <c r="C60" s="23"/>
      <c r="D60" s="23"/>
      <c r="E60" s="23"/>
      <c r="F60" s="23"/>
      <c r="G60" s="23"/>
    </row>
    <row r="61" spans="1:7" x14ac:dyDescent="0.2">
      <c r="A61" s="16" t="s">
        <v>25</v>
      </c>
      <c r="B61" s="23">
        <v>0</v>
      </c>
      <c r="C61" s="23">
        <v>0</v>
      </c>
      <c r="D61" s="23">
        <f t="shared" si="54"/>
        <v>0</v>
      </c>
      <c r="E61" s="23">
        <v>0</v>
      </c>
      <c r="F61" s="23">
        <v>0</v>
      </c>
      <c r="G61" s="23">
        <f t="shared" si="55"/>
        <v>0</v>
      </c>
    </row>
    <row r="62" spans="1:7" x14ac:dyDescent="0.2">
      <c r="A62" s="16"/>
      <c r="B62" s="23"/>
      <c r="C62" s="23"/>
      <c r="D62" s="23"/>
      <c r="E62" s="23"/>
      <c r="F62" s="23"/>
      <c r="G62" s="23"/>
    </row>
    <row r="63" spans="1:7" ht="22.5" x14ac:dyDescent="0.2">
      <c r="A63" s="16" t="s">
        <v>26</v>
      </c>
      <c r="B63" s="23">
        <v>0</v>
      </c>
      <c r="C63" s="23">
        <v>0</v>
      </c>
      <c r="D63" s="23">
        <f t="shared" si="54"/>
        <v>0</v>
      </c>
      <c r="E63" s="23">
        <v>0</v>
      </c>
      <c r="F63" s="23">
        <v>0</v>
      </c>
      <c r="G63" s="23">
        <f t="shared" si="55"/>
        <v>0</v>
      </c>
    </row>
    <row r="64" spans="1:7" x14ac:dyDescent="0.2">
      <c r="A64" s="16"/>
      <c r="B64" s="23"/>
      <c r="C64" s="23"/>
      <c r="D64" s="23"/>
      <c r="E64" s="23"/>
      <c r="F64" s="23"/>
      <c r="G64" s="23"/>
    </row>
    <row r="65" spans="1:7" ht="22.5" x14ac:dyDescent="0.2">
      <c r="A65" s="16" t="s">
        <v>124</v>
      </c>
      <c r="B65" s="23">
        <v>0</v>
      </c>
      <c r="C65" s="23">
        <v>0</v>
      </c>
      <c r="D65" s="23">
        <f t="shared" ref="D65" si="56">B65+C65</f>
        <v>0</v>
      </c>
      <c r="E65" s="23">
        <v>0</v>
      </c>
      <c r="F65" s="23">
        <v>0</v>
      </c>
      <c r="G65" s="23">
        <f t="shared" ref="G65" si="57">D65-E65</f>
        <v>0</v>
      </c>
    </row>
    <row r="66" spans="1:7" x14ac:dyDescent="0.2">
      <c r="A66" s="16"/>
      <c r="B66" s="23"/>
      <c r="C66" s="23"/>
      <c r="D66" s="23"/>
      <c r="E66" s="23"/>
      <c r="F66" s="23"/>
      <c r="G66" s="23"/>
    </row>
    <row r="67" spans="1:7" x14ac:dyDescent="0.2">
      <c r="A67" s="16" t="s">
        <v>14</v>
      </c>
      <c r="B67" s="23">
        <v>0</v>
      </c>
      <c r="C67" s="23">
        <v>0</v>
      </c>
      <c r="D67" s="23">
        <f t="shared" si="54"/>
        <v>0</v>
      </c>
      <c r="E67" s="23">
        <v>0</v>
      </c>
      <c r="F67" s="23">
        <v>0</v>
      </c>
      <c r="G67" s="23">
        <f t="shared" si="55"/>
        <v>0</v>
      </c>
    </row>
    <row r="68" spans="1:7" x14ac:dyDescent="0.2">
      <c r="A68" s="16"/>
      <c r="B68" s="23"/>
      <c r="C68" s="23"/>
      <c r="D68" s="23"/>
      <c r="E68" s="23"/>
      <c r="F68" s="23"/>
      <c r="G68" s="23"/>
    </row>
    <row r="69" spans="1:7" x14ac:dyDescent="0.2">
      <c r="A69" s="16" t="s">
        <v>125</v>
      </c>
      <c r="B69" s="23">
        <v>0</v>
      </c>
      <c r="C69" s="23">
        <v>0</v>
      </c>
      <c r="D69" s="23">
        <f t="shared" ref="D69" si="58">B69+C69</f>
        <v>0</v>
      </c>
      <c r="E69" s="23">
        <v>0</v>
      </c>
      <c r="F69" s="23">
        <v>0</v>
      </c>
      <c r="G69" s="23">
        <f t="shared" ref="G69" si="59">D69-E69</f>
        <v>0</v>
      </c>
    </row>
    <row r="70" spans="1:7" x14ac:dyDescent="0.2">
      <c r="A70" s="16"/>
      <c r="B70" s="23"/>
      <c r="C70" s="23"/>
      <c r="D70" s="23"/>
      <c r="E70" s="23"/>
      <c r="F70" s="23"/>
      <c r="G70" s="23"/>
    </row>
    <row r="71" spans="1:7" x14ac:dyDescent="0.2">
      <c r="A71" s="8" t="s">
        <v>122</v>
      </c>
      <c r="B71" s="24">
        <f t="shared" ref="B71:G71" si="60">SUM(B55:B69)</f>
        <v>0</v>
      </c>
      <c r="C71" s="24">
        <f t="shared" si="60"/>
        <v>0</v>
      </c>
      <c r="D71" s="24">
        <f t="shared" si="60"/>
        <v>0</v>
      </c>
      <c r="E71" s="24">
        <f t="shared" si="60"/>
        <v>0</v>
      </c>
      <c r="F71" s="24">
        <f t="shared" si="60"/>
        <v>0</v>
      </c>
      <c r="G71" s="24">
        <f t="shared" si="60"/>
        <v>0</v>
      </c>
    </row>
    <row r="73" spans="1:7" x14ac:dyDescent="0.2">
      <c r="A73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F34" sqref="F3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3" t="s">
        <v>129</v>
      </c>
      <c r="B1" s="34"/>
      <c r="C1" s="34"/>
      <c r="D1" s="34"/>
      <c r="E1" s="34"/>
      <c r="F1" s="34"/>
      <c r="G1" s="35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5" t="s">
        <v>0</v>
      </c>
      <c r="B5" s="36">
        <v>136102132.53999999</v>
      </c>
      <c r="C5" s="36">
        <v>14282522.84</v>
      </c>
      <c r="D5" s="36">
        <f>B5+C5</f>
        <v>150384655.38</v>
      </c>
      <c r="E5" s="36">
        <v>20491418.859999999</v>
      </c>
      <c r="F5" s="36">
        <v>20491418.859999999</v>
      </c>
      <c r="G5" s="36">
        <f>D5-E5</f>
        <v>129893236.52</v>
      </c>
    </row>
    <row r="6" spans="1:7" x14ac:dyDescent="0.2">
      <c r="A6" s="25"/>
      <c r="B6" s="36"/>
      <c r="C6" s="36"/>
      <c r="D6" s="36"/>
      <c r="E6" s="36"/>
      <c r="F6" s="36"/>
      <c r="G6" s="36"/>
    </row>
    <row r="7" spans="1:7" x14ac:dyDescent="0.2">
      <c r="A7" s="25" t="s">
        <v>1</v>
      </c>
      <c r="B7" s="36">
        <v>1345393.46</v>
      </c>
      <c r="C7" s="36">
        <v>16677750.609999999</v>
      </c>
      <c r="D7" s="36">
        <f>B7+C7</f>
        <v>18023144.07</v>
      </c>
      <c r="E7" s="36">
        <v>14631771.09</v>
      </c>
      <c r="F7" s="36">
        <v>14631771.09</v>
      </c>
      <c r="G7" s="36">
        <f>D7-E7</f>
        <v>3391372.9800000004</v>
      </c>
    </row>
    <row r="8" spans="1:7" x14ac:dyDescent="0.2">
      <c r="A8" s="25"/>
      <c r="B8" s="36"/>
      <c r="C8" s="36"/>
      <c r="D8" s="36"/>
      <c r="E8" s="36"/>
      <c r="F8" s="36"/>
      <c r="G8" s="36"/>
    </row>
    <row r="9" spans="1:7" x14ac:dyDescent="0.2">
      <c r="A9" s="25" t="s">
        <v>2</v>
      </c>
      <c r="B9" s="36">
        <v>6500000</v>
      </c>
      <c r="C9" s="36">
        <v>0</v>
      </c>
      <c r="D9" s="36">
        <f>B9+C9</f>
        <v>6500000</v>
      </c>
      <c r="E9" s="36">
        <v>1950000</v>
      </c>
      <c r="F9" s="36">
        <v>1950000</v>
      </c>
      <c r="G9" s="36">
        <f>D9-E9</f>
        <v>4550000</v>
      </c>
    </row>
    <row r="10" spans="1:7" x14ac:dyDescent="0.2">
      <c r="A10" s="25"/>
      <c r="B10" s="36"/>
      <c r="C10" s="36"/>
      <c r="D10" s="36"/>
      <c r="E10" s="36"/>
      <c r="F10" s="36"/>
      <c r="G10" s="36"/>
    </row>
    <row r="11" spans="1:7" x14ac:dyDescent="0.2">
      <c r="A11" s="25" t="s">
        <v>39</v>
      </c>
      <c r="B11" s="36">
        <v>0</v>
      </c>
      <c r="C11" s="36">
        <v>0</v>
      </c>
      <c r="D11" s="36">
        <f>B11+C11</f>
        <v>0</v>
      </c>
      <c r="E11" s="36">
        <v>0</v>
      </c>
      <c r="F11" s="36">
        <v>0</v>
      </c>
      <c r="G11" s="36">
        <f>D11-E11</f>
        <v>0</v>
      </c>
    </row>
    <row r="12" spans="1:7" x14ac:dyDescent="0.2">
      <c r="A12" s="25"/>
      <c r="B12" s="36"/>
      <c r="C12" s="36"/>
      <c r="D12" s="36"/>
      <c r="E12" s="36"/>
      <c r="F12" s="36"/>
      <c r="G12" s="36"/>
    </row>
    <row r="13" spans="1:7" x14ac:dyDescent="0.2">
      <c r="A13" s="26" t="s">
        <v>36</v>
      </c>
      <c r="B13" s="36">
        <v>0</v>
      </c>
      <c r="C13" s="36">
        <v>0</v>
      </c>
      <c r="D13" s="36">
        <f>B13+C13</f>
        <v>0</v>
      </c>
      <c r="E13" s="36">
        <v>0</v>
      </c>
      <c r="F13" s="36">
        <v>0</v>
      </c>
      <c r="G13" s="36">
        <f>D13-E13</f>
        <v>0</v>
      </c>
    </row>
    <row r="14" spans="1:7" x14ac:dyDescent="0.2">
      <c r="A14" s="22"/>
      <c r="B14" s="38"/>
      <c r="C14" s="38"/>
      <c r="D14" s="38"/>
      <c r="E14" s="38"/>
      <c r="F14" s="38"/>
      <c r="G14" s="38"/>
    </row>
    <row r="15" spans="1:7" x14ac:dyDescent="0.2">
      <c r="A15" s="7" t="s">
        <v>122</v>
      </c>
      <c r="B15" s="39">
        <f t="shared" ref="B15:G15" si="0">SUM(B5+B7+B9+B11+B13)</f>
        <v>143947526</v>
      </c>
      <c r="C15" s="39">
        <f t="shared" si="0"/>
        <v>30960273.449999999</v>
      </c>
      <c r="D15" s="39">
        <f t="shared" si="0"/>
        <v>174907799.44999999</v>
      </c>
      <c r="E15" s="39">
        <f t="shared" si="0"/>
        <v>37073189.950000003</v>
      </c>
      <c r="F15" s="39">
        <f t="shared" si="0"/>
        <v>37073189.950000003</v>
      </c>
      <c r="G15" s="39">
        <f t="shared" si="0"/>
        <v>137834609.5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4" t="s">
        <v>128</v>
      </c>
      <c r="B1" s="34"/>
      <c r="C1" s="34"/>
      <c r="D1" s="34"/>
      <c r="E1" s="34"/>
      <c r="F1" s="34"/>
      <c r="G1" s="35"/>
    </row>
    <row r="2" spans="1:8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8" x14ac:dyDescent="0.2">
      <c r="A4" s="9" t="s">
        <v>57</v>
      </c>
      <c r="B4" s="40">
        <f>SUM(B5:B11)</f>
        <v>46126315.450000003</v>
      </c>
      <c r="C4" s="40">
        <f>SUM(C5:C11)</f>
        <v>1081328.98</v>
      </c>
      <c r="D4" s="40">
        <f>B4+C4</f>
        <v>47207644.43</v>
      </c>
      <c r="E4" s="40">
        <f>SUM(E5:E11)</f>
        <v>9692860.3900000006</v>
      </c>
      <c r="F4" s="40">
        <f>SUM(F5:F11)</f>
        <v>9692860.3900000006</v>
      </c>
      <c r="G4" s="40">
        <f>D4-E4</f>
        <v>37514784.039999999</v>
      </c>
    </row>
    <row r="5" spans="1:8" x14ac:dyDescent="0.2">
      <c r="A5" s="11" t="s">
        <v>61</v>
      </c>
      <c r="B5" s="36">
        <v>36015664.530000001</v>
      </c>
      <c r="C5" s="36">
        <v>30900.86</v>
      </c>
      <c r="D5" s="36">
        <f t="shared" ref="D5:D68" si="0">B5+C5</f>
        <v>36046565.390000001</v>
      </c>
      <c r="E5" s="36">
        <v>8354781.4400000004</v>
      </c>
      <c r="F5" s="36">
        <v>8354781.4400000004</v>
      </c>
      <c r="G5" s="36">
        <f t="shared" ref="G5:G68" si="1">D5-E5</f>
        <v>27691783.949999999</v>
      </c>
      <c r="H5" s="6">
        <v>1100</v>
      </c>
    </row>
    <row r="6" spans="1:8" x14ac:dyDescent="0.2">
      <c r="A6" s="11" t="s">
        <v>62</v>
      </c>
      <c r="B6" s="36">
        <v>3443364.92</v>
      </c>
      <c r="C6" s="36">
        <v>0</v>
      </c>
      <c r="D6" s="36">
        <f t="shared" si="0"/>
        <v>3443364.92</v>
      </c>
      <c r="E6" s="36">
        <v>963057.14</v>
      </c>
      <c r="F6" s="36">
        <v>963057.14</v>
      </c>
      <c r="G6" s="36">
        <f t="shared" si="1"/>
        <v>2480307.7799999998</v>
      </c>
      <c r="H6" s="6">
        <v>1200</v>
      </c>
    </row>
    <row r="7" spans="1:8" x14ac:dyDescent="0.2">
      <c r="A7" s="11" t="s">
        <v>63</v>
      </c>
      <c r="B7" s="36">
        <v>5776226.25</v>
      </c>
      <c r="C7" s="36">
        <v>27431.32</v>
      </c>
      <c r="D7" s="36">
        <f t="shared" si="0"/>
        <v>5803657.5700000003</v>
      </c>
      <c r="E7" s="36">
        <v>1657.99</v>
      </c>
      <c r="F7" s="36">
        <v>1657.99</v>
      </c>
      <c r="G7" s="36">
        <f t="shared" si="1"/>
        <v>5801999.5800000001</v>
      </c>
      <c r="H7" s="6">
        <v>1300</v>
      </c>
    </row>
    <row r="8" spans="1:8" x14ac:dyDescent="0.2">
      <c r="A8" s="11" t="s">
        <v>33</v>
      </c>
      <c r="B8" s="36">
        <v>235000</v>
      </c>
      <c r="C8" s="36">
        <v>0</v>
      </c>
      <c r="D8" s="36">
        <f t="shared" si="0"/>
        <v>235000</v>
      </c>
      <c r="E8" s="36">
        <v>0</v>
      </c>
      <c r="F8" s="36">
        <v>0</v>
      </c>
      <c r="G8" s="36">
        <f t="shared" si="1"/>
        <v>235000</v>
      </c>
      <c r="H8" s="6">
        <v>1400</v>
      </c>
    </row>
    <row r="9" spans="1:8" x14ac:dyDescent="0.2">
      <c r="A9" s="11" t="s">
        <v>64</v>
      </c>
      <c r="B9" s="36">
        <v>656059.75</v>
      </c>
      <c r="C9" s="36">
        <v>1022996.8</v>
      </c>
      <c r="D9" s="36">
        <f t="shared" si="0"/>
        <v>1679056.55</v>
      </c>
      <c r="E9" s="36">
        <v>373363.82</v>
      </c>
      <c r="F9" s="36">
        <v>373363.82</v>
      </c>
      <c r="G9" s="36">
        <f t="shared" si="1"/>
        <v>1305692.73</v>
      </c>
      <c r="H9" s="6">
        <v>1500</v>
      </c>
    </row>
    <row r="10" spans="1:8" x14ac:dyDescent="0.2">
      <c r="A10" s="11" t="s">
        <v>34</v>
      </c>
      <c r="B10" s="36">
        <v>0</v>
      </c>
      <c r="C10" s="36">
        <v>0</v>
      </c>
      <c r="D10" s="36">
        <f t="shared" si="0"/>
        <v>0</v>
      </c>
      <c r="E10" s="36">
        <v>0</v>
      </c>
      <c r="F10" s="36">
        <v>0</v>
      </c>
      <c r="G10" s="36">
        <f t="shared" si="1"/>
        <v>0</v>
      </c>
      <c r="H10" s="6">
        <v>1600</v>
      </c>
    </row>
    <row r="11" spans="1:8" x14ac:dyDescent="0.2">
      <c r="A11" s="11" t="s">
        <v>65</v>
      </c>
      <c r="B11" s="36">
        <v>0</v>
      </c>
      <c r="C11" s="36">
        <v>0</v>
      </c>
      <c r="D11" s="36">
        <f t="shared" si="0"/>
        <v>0</v>
      </c>
      <c r="E11" s="36">
        <v>0</v>
      </c>
      <c r="F11" s="36">
        <v>0</v>
      </c>
      <c r="G11" s="36">
        <f t="shared" si="1"/>
        <v>0</v>
      </c>
      <c r="H11" s="6">
        <v>1700</v>
      </c>
    </row>
    <row r="12" spans="1:8" x14ac:dyDescent="0.2">
      <c r="A12" s="9" t="s">
        <v>117</v>
      </c>
      <c r="B12" s="41">
        <f>SUM(B13:B21)</f>
        <v>10910827.450000001</v>
      </c>
      <c r="C12" s="41">
        <f>SUM(C13:C21)</f>
        <v>-226495.51</v>
      </c>
      <c r="D12" s="41">
        <f t="shared" si="0"/>
        <v>10684331.940000001</v>
      </c>
      <c r="E12" s="41">
        <f>SUM(E13:E21)</f>
        <v>1353753.3300000003</v>
      </c>
      <c r="F12" s="41">
        <f>SUM(F13:F21)</f>
        <v>1353753.3300000003</v>
      </c>
      <c r="G12" s="41">
        <f t="shared" si="1"/>
        <v>9330578.6100000013</v>
      </c>
      <c r="H12" s="10">
        <v>0</v>
      </c>
    </row>
    <row r="13" spans="1:8" x14ac:dyDescent="0.2">
      <c r="A13" s="11" t="s">
        <v>66</v>
      </c>
      <c r="B13" s="36">
        <v>895300</v>
      </c>
      <c r="C13" s="36">
        <v>-90000</v>
      </c>
      <c r="D13" s="36">
        <f t="shared" si="0"/>
        <v>805300</v>
      </c>
      <c r="E13" s="36">
        <v>142849.26999999999</v>
      </c>
      <c r="F13" s="36">
        <v>142849.26999999999</v>
      </c>
      <c r="G13" s="36">
        <f t="shared" si="1"/>
        <v>662450.73</v>
      </c>
      <c r="H13" s="6">
        <v>2100</v>
      </c>
    </row>
    <row r="14" spans="1:8" x14ac:dyDescent="0.2">
      <c r="A14" s="11" t="s">
        <v>67</v>
      </c>
      <c r="B14" s="36">
        <v>70000</v>
      </c>
      <c r="C14" s="36">
        <v>0</v>
      </c>
      <c r="D14" s="36">
        <f t="shared" si="0"/>
        <v>70000</v>
      </c>
      <c r="E14" s="36">
        <v>13592</v>
      </c>
      <c r="F14" s="36">
        <v>13592</v>
      </c>
      <c r="G14" s="36">
        <f t="shared" si="1"/>
        <v>56408</v>
      </c>
      <c r="H14" s="6">
        <v>2200</v>
      </c>
    </row>
    <row r="15" spans="1:8" x14ac:dyDescent="0.2">
      <c r="A15" s="11" t="s">
        <v>68</v>
      </c>
      <c r="B15" s="36">
        <v>0</v>
      </c>
      <c r="C15" s="36">
        <v>0</v>
      </c>
      <c r="D15" s="36">
        <f t="shared" si="0"/>
        <v>0</v>
      </c>
      <c r="E15" s="36">
        <v>0</v>
      </c>
      <c r="F15" s="36">
        <v>0</v>
      </c>
      <c r="G15" s="36">
        <f t="shared" si="1"/>
        <v>0</v>
      </c>
      <c r="H15" s="6">
        <v>2300</v>
      </c>
    </row>
    <row r="16" spans="1:8" x14ac:dyDescent="0.2">
      <c r="A16" s="11" t="s">
        <v>69</v>
      </c>
      <c r="B16" s="36">
        <v>3406624.31</v>
      </c>
      <c r="C16" s="36">
        <v>0</v>
      </c>
      <c r="D16" s="36">
        <f t="shared" si="0"/>
        <v>3406624.31</v>
      </c>
      <c r="E16" s="36">
        <v>354994.49</v>
      </c>
      <c r="F16" s="36">
        <v>354994.49</v>
      </c>
      <c r="G16" s="36">
        <f t="shared" si="1"/>
        <v>3051629.8200000003</v>
      </c>
      <c r="H16" s="6">
        <v>2400</v>
      </c>
    </row>
    <row r="17" spans="1:8" x14ac:dyDescent="0.2">
      <c r="A17" s="11" t="s">
        <v>70</v>
      </c>
      <c r="B17" s="36">
        <v>150000</v>
      </c>
      <c r="C17" s="36">
        <v>10000</v>
      </c>
      <c r="D17" s="36">
        <f t="shared" si="0"/>
        <v>160000</v>
      </c>
      <c r="E17" s="36">
        <v>12571.15</v>
      </c>
      <c r="F17" s="36">
        <v>12571.15</v>
      </c>
      <c r="G17" s="36">
        <f t="shared" si="1"/>
        <v>147428.85</v>
      </c>
      <c r="H17" s="6">
        <v>2500</v>
      </c>
    </row>
    <row r="18" spans="1:8" x14ac:dyDescent="0.2">
      <c r="A18" s="11" t="s">
        <v>71</v>
      </c>
      <c r="B18" s="36">
        <v>4710417.33</v>
      </c>
      <c r="C18" s="36">
        <v>-169627.33</v>
      </c>
      <c r="D18" s="36">
        <f t="shared" si="0"/>
        <v>4540790</v>
      </c>
      <c r="E18" s="36">
        <v>748499.31</v>
      </c>
      <c r="F18" s="36">
        <v>748499.31</v>
      </c>
      <c r="G18" s="36">
        <f t="shared" si="1"/>
        <v>3792290.69</v>
      </c>
      <c r="H18" s="6">
        <v>2600</v>
      </c>
    </row>
    <row r="19" spans="1:8" x14ac:dyDescent="0.2">
      <c r="A19" s="11" t="s">
        <v>72</v>
      </c>
      <c r="B19" s="36">
        <v>344005.81</v>
      </c>
      <c r="C19" s="36">
        <v>-258605.81</v>
      </c>
      <c r="D19" s="36">
        <f t="shared" si="0"/>
        <v>85400</v>
      </c>
      <c r="E19" s="36">
        <v>0</v>
      </c>
      <c r="F19" s="36">
        <v>0</v>
      </c>
      <c r="G19" s="36">
        <f t="shared" si="1"/>
        <v>85400</v>
      </c>
      <c r="H19" s="6">
        <v>2700</v>
      </c>
    </row>
    <row r="20" spans="1:8" x14ac:dyDescent="0.2">
      <c r="A20" s="11" t="s">
        <v>73</v>
      </c>
      <c r="B20" s="36">
        <v>142000</v>
      </c>
      <c r="C20" s="36">
        <v>225737.63</v>
      </c>
      <c r="D20" s="36">
        <f t="shared" si="0"/>
        <v>367737.63</v>
      </c>
      <c r="E20" s="36">
        <v>0</v>
      </c>
      <c r="F20" s="36">
        <v>0</v>
      </c>
      <c r="G20" s="36">
        <f t="shared" si="1"/>
        <v>367737.63</v>
      </c>
      <c r="H20" s="6">
        <v>2800</v>
      </c>
    </row>
    <row r="21" spans="1:8" x14ac:dyDescent="0.2">
      <c r="A21" s="11" t="s">
        <v>74</v>
      </c>
      <c r="B21" s="36">
        <v>1192480</v>
      </c>
      <c r="C21" s="36">
        <v>56000</v>
      </c>
      <c r="D21" s="36">
        <f t="shared" si="0"/>
        <v>1248480</v>
      </c>
      <c r="E21" s="36">
        <v>81247.11</v>
      </c>
      <c r="F21" s="36">
        <v>81247.11</v>
      </c>
      <c r="G21" s="36">
        <f t="shared" si="1"/>
        <v>1167232.8899999999</v>
      </c>
      <c r="H21" s="6">
        <v>2900</v>
      </c>
    </row>
    <row r="22" spans="1:8" x14ac:dyDescent="0.2">
      <c r="A22" s="9" t="s">
        <v>58</v>
      </c>
      <c r="B22" s="41">
        <f>SUM(B23:B31)</f>
        <v>8841755.6400000006</v>
      </c>
      <c r="C22" s="41">
        <f>SUM(C23:C31)</f>
        <v>5528409.1399999997</v>
      </c>
      <c r="D22" s="41">
        <f t="shared" si="0"/>
        <v>14370164.780000001</v>
      </c>
      <c r="E22" s="41">
        <f>SUM(E23:E31)</f>
        <v>3097388.13</v>
      </c>
      <c r="F22" s="41">
        <f>SUM(F23:F31)</f>
        <v>3097388.13</v>
      </c>
      <c r="G22" s="41">
        <f t="shared" si="1"/>
        <v>11272776.650000002</v>
      </c>
      <c r="H22" s="10">
        <v>0</v>
      </c>
    </row>
    <row r="23" spans="1:8" x14ac:dyDescent="0.2">
      <c r="A23" s="11" t="s">
        <v>75</v>
      </c>
      <c r="B23" s="36">
        <v>2573188.85</v>
      </c>
      <c r="C23" s="36">
        <v>412759.33</v>
      </c>
      <c r="D23" s="36">
        <f t="shared" si="0"/>
        <v>2985948.18</v>
      </c>
      <c r="E23" s="36">
        <v>731999.69</v>
      </c>
      <c r="F23" s="36">
        <v>731999.69</v>
      </c>
      <c r="G23" s="36">
        <f t="shared" si="1"/>
        <v>2253948.4900000002</v>
      </c>
      <c r="H23" s="6">
        <v>3100</v>
      </c>
    </row>
    <row r="24" spans="1:8" x14ac:dyDescent="0.2">
      <c r="A24" s="11" t="s">
        <v>76</v>
      </c>
      <c r="B24" s="36">
        <v>654583.4</v>
      </c>
      <c r="C24" s="36">
        <v>226000.04</v>
      </c>
      <c r="D24" s="36">
        <f t="shared" si="0"/>
        <v>880583.44000000006</v>
      </c>
      <c r="E24" s="36">
        <v>67072.399999999994</v>
      </c>
      <c r="F24" s="36">
        <v>67072.399999999994</v>
      </c>
      <c r="G24" s="36">
        <f t="shared" si="1"/>
        <v>813511.04</v>
      </c>
      <c r="H24" s="6">
        <v>3200</v>
      </c>
    </row>
    <row r="25" spans="1:8" x14ac:dyDescent="0.2">
      <c r="A25" s="11" t="s">
        <v>77</v>
      </c>
      <c r="B25" s="36">
        <v>128000</v>
      </c>
      <c r="C25" s="36">
        <v>850400</v>
      </c>
      <c r="D25" s="36">
        <f t="shared" si="0"/>
        <v>978400</v>
      </c>
      <c r="E25" s="36">
        <v>71572</v>
      </c>
      <c r="F25" s="36">
        <v>71572</v>
      </c>
      <c r="G25" s="36">
        <f t="shared" si="1"/>
        <v>906828</v>
      </c>
      <c r="H25" s="6">
        <v>3300</v>
      </c>
    </row>
    <row r="26" spans="1:8" x14ac:dyDescent="0.2">
      <c r="A26" s="11" t="s">
        <v>78</v>
      </c>
      <c r="B26" s="36">
        <v>307400</v>
      </c>
      <c r="C26" s="36">
        <v>341274</v>
      </c>
      <c r="D26" s="36">
        <f t="shared" si="0"/>
        <v>648674</v>
      </c>
      <c r="E26" s="36">
        <v>100195.13</v>
      </c>
      <c r="F26" s="36">
        <v>100195.13</v>
      </c>
      <c r="G26" s="36">
        <f t="shared" si="1"/>
        <v>548478.87</v>
      </c>
      <c r="H26" s="6">
        <v>3400</v>
      </c>
    </row>
    <row r="27" spans="1:8" x14ac:dyDescent="0.2">
      <c r="A27" s="11" t="s">
        <v>79</v>
      </c>
      <c r="B27" s="36">
        <v>806950</v>
      </c>
      <c r="C27" s="36">
        <v>-62531.82</v>
      </c>
      <c r="D27" s="36">
        <f t="shared" si="0"/>
        <v>744418.18</v>
      </c>
      <c r="E27" s="36">
        <v>155274.79999999999</v>
      </c>
      <c r="F27" s="36">
        <v>155274.79999999999</v>
      </c>
      <c r="G27" s="36">
        <f t="shared" si="1"/>
        <v>589143.38000000012</v>
      </c>
      <c r="H27" s="6">
        <v>3500</v>
      </c>
    </row>
    <row r="28" spans="1:8" x14ac:dyDescent="0.2">
      <c r="A28" s="11" t="s">
        <v>126</v>
      </c>
      <c r="B28" s="36">
        <v>0</v>
      </c>
      <c r="C28" s="36">
        <v>250560</v>
      </c>
      <c r="D28" s="36">
        <f t="shared" si="0"/>
        <v>250560</v>
      </c>
      <c r="E28" s="36">
        <v>35960</v>
      </c>
      <c r="F28" s="36">
        <v>35960</v>
      </c>
      <c r="G28" s="36">
        <f t="shared" si="1"/>
        <v>214600</v>
      </c>
      <c r="H28" s="6">
        <v>3600</v>
      </c>
    </row>
    <row r="29" spans="1:8" x14ac:dyDescent="0.2">
      <c r="A29" s="11" t="s">
        <v>80</v>
      </c>
      <c r="B29" s="36">
        <v>170000</v>
      </c>
      <c r="C29" s="36">
        <v>40000</v>
      </c>
      <c r="D29" s="36">
        <f t="shared" si="0"/>
        <v>210000</v>
      </c>
      <c r="E29" s="36">
        <v>31055.66</v>
      </c>
      <c r="F29" s="36">
        <v>31055.66</v>
      </c>
      <c r="G29" s="36">
        <f t="shared" si="1"/>
        <v>178944.34</v>
      </c>
      <c r="H29" s="6">
        <v>3700</v>
      </c>
    </row>
    <row r="30" spans="1:8" x14ac:dyDescent="0.2">
      <c r="A30" s="11" t="s">
        <v>81</v>
      </c>
      <c r="B30" s="36">
        <v>1889851</v>
      </c>
      <c r="C30" s="36">
        <v>1268716.96</v>
      </c>
      <c r="D30" s="36">
        <f t="shared" si="0"/>
        <v>3158567.96</v>
      </c>
      <c r="E30" s="36">
        <v>332705.8</v>
      </c>
      <c r="F30" s="36">
        <v>332705.8</v>
      </c>
      <c r="G30" s="36">
        <f t="shared" si="1"/>
        <v>2825862.16</v>
      </c>
      <c r="H30" s="6">
        <v>3800</v>
      </c>
    </row>
    <row r="31" spans="1:8" x14ac:dyDescent="0.2">
      <c r="A31" s="11" t="s">
        <v>18</v>
      </c>
      <c r="B31" s="36">
        <v>2311782.39</v>
      </c>
      <c r="C31" s="36">
        <v>2201230.63</v>
      </c>
      <c r="D31" s="36">
        <f t="shared" si="0"/>
        <v>4513013.0199999996</v>
      </c>
      <c r="E31" s="36">
        <v>1571552.65</v>
      </c>
      <c r="F31" s="36">
        <v>1571552.65</v>
      </c>
      <c r="G31" s="36">
        <f t="shared" si="1"/>
        <v>2941460.3699999996</v>
      </c>
      <c r="H31" s="6">
        <v>3900</v>
      </c>
    </row>
    <row r="32" spans="1:8" x14ac:dyDescent="0.2">
      <c r="A32" s="9" t="s">
        <v>118</v>
      </c>
      <c r="B32" s="41">
        <f>SUM(B33:B41)</f>
        <v>10638219</v>
      </c>
      <c r="C32" s="41">
        <f>SUM(C33:C41)</f>
        <v>9934675.6099999994</v>
      </c>
      <c r="D32" s="41">
        <f t="shared" si="0"/>
        <v>20572894.609999999</v>
      </c>
      <c r="E32" s="41">
        <f>SUM(E33:E41)</f>
        <v>6185835.6699999999</v>
      </c>
      <c r="F32" s="41">
        <f>SUM(F33:F41)</f>
        <v>6185835.6699999999</v>
      </c>
      <c r="G32" s="41">
        <f t="shared" si="1"/>
        <v>14387058.939999999</v>
      </c>
      <c r="H32" s="10">
        <v>0</v>
      </c>
    </row>
    <row r="33" spans="1:8" x14ac:dyDescent="0.2">
      <c r="A33" s="11" t="s">
        <v>82</v>
      </c>
      <c r="B33" s="36">
        <v>0</v>
      </c>
      <c r="C33" s="36">
        <v>0</v>
      </c>
      <c r="D33" s="36">
        <f t="shared" si="0"/>
        <v>0</v>
      </c>
      <c r="E33" s="36">
        <v>0</v>
      </c>
      <c r="F33" s="36">
        <v>0</v>
      </c>
      <c r="G33" s="36">
        <f t="shared" si="1"/>
        <v>0</v>
      </c>
      <c r="H33" s="6">
        <v>4100</v>
      </c>
    </row>
    <row r="34" spans="1:8" x14ac:dyDescent="0.2">
      <c r="A34" s="11" t="s">
        <v>83</v>
      </c>
      <c r="B34" s="36">
        <v>9961219</v>
      </c>
      <c r="C34" s="36">
        <v>0</v>
      </c>
      <c r="D34" s="36">
        <f t="shared" si="0"/>
        <v>9961219</v>
      </c>
      <c r="E34" s="36">
        <v>1986101.25</v>
      </c>
      <c r="F34" s="36">
        <v>1986101.25</v>
      </c>
      <c r="G34" s="36">
        <f t="shared" si="1"/>
        <v>7975117.75</v>
      </c>
      <c r="H34" s="6">
        <v>4200</v>
      </c>
    </row>
    <row r="35" spans="1:8" x14ac:dyDescent="0.2">
      <c r="A35" s="11" t="s">
        <v>84</v>
      </c>
      <c r="B35" s="36">
        <v>100000</v>
      </c>
      <c r="C35" s="36">
        <v>3623332</v>
      </c>
      <c r="D35" s="36">
        <f t="shared" si="0"/>
        <v>3723332</v>
      </c>
      <c r="E35" s="36">
        <v>0</v>
      </c>
      <c r="F35" s="36">
        <v>0</v>
      </c>
      <c r="G35" s="36">
        <f t="shared" si="1"/>
        <v>3723332</v>
      </c>
      <c r="H35" s="6">
        <v>4300</v>
      </c>
    </row>
    <row r="36" spans="1:8" x14ac:dyDescent="0.2">
      <c r="A36" s="11" t="s">
        <v>85</v>
      </c>
      <c r="B36" s="36">
        <v>577000</v>
      </c>
      <c r="C36" s="36">
        <v>6311343.6100000003</v>
      </c>
      <c r="D36" s="36">
        <f t="shared" si="0"/>
        <v>6888343.6100000003</v>
      </c>
      <c r="E36" s="36">
        <v>4199734.42</v>
      </c>
      <c r="F36" s="36">
        <v>4199734.42</v>
      </c>
      <c r="G36" s="36">
        <f t="shared" si="1"/>
        <v>2688609.1900000004</v>
      </c>
      <c r="H36" s="6">
        <v>4400</v>
      </c>
    </row>
    <row r="37" spans="1:8" x14ac:dyDescent="0.2">
      <c r="A37" s="11" t="s">
        <v>39</v>
      </c>
      <c r="B37" s="36">
        <v>0</v>
      </c>
      <c r="C37" s="36">
        <v>0</v>
      </c>
      <c r="D37" s="36">
        <f t="shared" si="0"/>
        <v>0</v>
      </c>
      <c r="E37" s="36">
        <v>0</v>
      </c>
      <c r="F37" s="36">
        <v>0</v>
      </c>
      <c r="G37" s="36">
        <f t="shared" si="1"/>
        <v>0</v>
      </c>
      <c r="H37" s="6">
        <v>4500</v>
      </c>
    </row>
    <row r="38" spans="1:8" x14ac:dyDescent="0.2">
      <c r="A38" s="11" t="s">
        <v>86</v>
      </c>
      <c r="B38" s="36">
        <v>0</v>
      </c>
      <c r="C38" s="36">
        <v>0</v>
      </c>
      <c r="D38" s="36">
        <f t="shared" si="0"/>
        <v>0</v>
      </c>
      <c r="E38" s="36">
        <v>0</v>
      </c>
      <c r="F38" s="36">
        <v>0</v>
      </c>
      <c r="G38" s="36">
        <f t="shared" si="1"/>
        <v>0</v>
      </c>
      <c r="H38" s="6">
        <v>4600</v>
      </c>
    </row>
    <row r="39" spans="1:8" x14ac:dyDescent="0.2">
      <c r="A39" s="11" t="s">
        <v>87</v>
      </c>
      <c r="B39" s="36">
        <v>0</v>
      </c>
      <c r="C39" s="36">
        <v>0</v>
      </c>
      <c r="D39" s="36">
        <f t="shared" si="0"/>
        <v>0</v>
      </c>
      <c r="E39" s="36">
        <v>0</v>
      </c>
      <c r="F39" s="36">
        <v>0</v>
      </c>
      <c r="G39" s="36">
        <f t="shared" si="1"/>
        <v>0</v>
      </c>
      <c r="H39" s="6">
        <v>4700</v>
      </c>
    </row>
    <row r="40" spans="1:8" x14ac:dyDescent="0.2">
      <c r="A40" s="11" t="s">
        <v>35</v>
      </c>
      <c r="B40" s="36">
        <v>0</v>
      </c>
      <c r="C40" s="36">
        <v>0</v>
      </c>
      <c r="D40" s="36">
        <f t="shared" si="0"/>
        <v>0</v>
      </c>
      <c r="E40" s="36">
        <v>0</v>
      </c>
      <c r="F40" s="36">
        <v>0</v>
      </c>
      <c r="G40" s="36">
        <f t="shared" si="1"/>
        <v>0</v>
      </c>
      <c r="H40" s="6">
        <v>4800</v>
      </c>
    </row>
    <row r="41" spans="1:8" x14ac:dyDescent="0.2">
      <c r="A41" s="11" t="s">
        <v>88</v>
      </c>
      <c r="B41" s="36">
        <v>0</v>
      </c>
      <c r="C41" s="36">
        <v>0</v>
      </c>
      <c r="D41" s="36">
        <f t="shared" si="0"/>
        <v>0</v>
      </c>
      <c r="E41" s="36">
        <v>0</v>
      </c>
      <c r="F41" s="36">
        <v>0</v>
      </c>
      <c r="G41" s="36">
        <f t="shared" si="1"/>
        <v>0</v>
      </c>
      <c r="H41" s="6">
        <v>4900</v>
      </c>
    </row>
    <row r="42" spans="1:8" x14ac:dyDescent="0.2">
      <c r="A42" s="9" t="s">
        <v>119</v>
      </c>
      <c r="B42" s="41">
        <f>SUM(B43:B51)</f>
        <v>30000</v>
      </c>
      <c r="C42" s="41">
        <f>SUM(C43:C51)</f>
        <v>9628</v>
      </c>
      <c r="D42" s="41">
        <f t="shared" si="0"/>
        <v>39628</v>
      </c>
      <c r="E42" s="41">
        <f>SUM(E43:E51)</f>
        <v>21778</v>
      </c>
      <c r="F42" s="41">
        <f>SUM(F43:F51)</f>
        <v>21778</v>
      </c>
      <c r="G42" s="41">
        <f t="shared" si="1"/>
        <v>17850</v>
      </c>
      <c r="H42" s="10">
        <v>0</v>
      </c>
    </row>
    <row r="43" spans="1:8" x14ac:dyDescent="0.2">
      <c r="A43" s="3" t="s">
        <v>89</v>
      </c>
      <c r="B43" s="36">
        <v>0</v>
      </c>
      <c r="C43" s="36">
        <v>9628</v>
      </c>
      <c r="D43" s="36">
        <f t="shared" si="0"/>
        <v>9628</v>
      </c>
      <c r="E43" s="36">
        <v>9628</v>
      </c>
      <c r="F43" s="36">
        <v>9628</v>
      </c>
      <c r="G43" s="36">
        <f t="shared" si="1"/>
        <v>0</v>
      </c>
      <c r="H43" s="6">
        <v>5100</v>
      </c>
    </row>
    <row r="44" spans="1:8" x14ac:dyDescent="0.2">
      <c r="A44" s="11" t="s">
        <v>90</v>
      </c>
      <c r="B44" s="36">
        <v>0</v>
      </c>
      <c r="C44" s="36">
        <v>0</v>
      </c>
      <c r="D44" s="36">
        <f t="shared" si="0"/>
        <v>0</v>
      </c>
      <c r="E44" s="36">
        <v>0</v>
      </c>
      <c r="F44" s="36">
        <v>0</v>
      </c>
      <c r="G44" s="36">
        <f t="shared" si="1"/>
        <v>0</v>
      </c>
      <c r="H44" s="6">
        <v>5200</v>
      </c>
    </row>
    <row r="45" spans="1:8" x14ac:dyDescent="0.2">
      <c r="A45" s="11" t="s">
        <v>91</v>
      </c>
      <c r="B45" s="36">
        <v>0</v>
      </c>
      <c r="C45" s="36">
        <v>0</v>
      </c>
      <c r="D45" s="36">
        <f t="shared" si="0"/>
        <v>0</v>
      </c>
      <c r="E45" s="36">
        <v>0</v>
      </c>
      <c r="F45" s="36">
        <v>0</v>
      </c>
      <c r="G45" s="36">
        <f t="shared" si="1"/>
        <v>0</v>
      </c>
      <c r="H45" s="6">
        <v>5300</v>
      </c>
    </row>
    <row r="46" spans="1:8" x14ac:dyDescent="0.2">
      <c r="A46" s="11" t="s">
        <v>92</v>
      </c>
      <c r="B46" s="36">
        <v>0</v>
      </c>
      <c r="C46" s="36">
        <v>0</v>
      </c>
      <c r="D46" s="36">
        <f t="shared" si="0"/>
        <v>0</v>
      </c>
      <c r="E46" s="36">
        <v>0</v>
      </c>
      <c r="F46" s="36">
        <v>0</v>
      </c>
      <c r="G46" s="36">
        <f t="shared" si="1"/>
        <v>0</v>
      </c>
      <c r="H46" s="6">
        <v>5400</v>
      </c>
    </row>
    <row r="47" spans="1:8" x14ac:dyDescent="0.2">
      <c r="A47" s="11" t="s">
        <v>93</v>
      </c>
      <c r="B47" s="36">
        <v>0</v>
      </c>
      <c r="C47" s="36">
        <v>0</v>
      </c>
      <c r="D47" s="36">
        <f t="shared" si="0"/>
        <v>0</v>
      </c>
      <c r="E47" s="36">
        <v>0</v>
      </c>
      <c r="F47" s="36">
        <v>0</v>
      </c>
      <c r="G47" s="36">
        <f t="shared" si="1"/>
        <v>0</v>
      </c>
      <c r="H47" s="6">
        <v>5500</v>
      </c>
    </row>
    <row r="48" spans="1:8" x14ac:dyDescent="0.2">
      <c r="A48" s="11" t="s">
        <v>94</v>
      </c>
      <c r="B48" s="36">
        <v>30000</v>
      </c>
      <c r="C48" s="36">
        <v>0</v>
      </c>
      <c r="D48" s="36">
        <f t="shared" si="0"/>
        <v>30000</v>
      </c>
      <c r="E48" s="36">
        <v>12150</v>
      </c>
      <c r="F48" s="36">
        <v>12150</v>
      </c>
      <c r="G48" s="36">
        <f t="shared" si="1"/>
        <v>17850</v>
      </c>
      <c r="H48" s="6">
        <v>5600</v>
      </c>
    </row>
    <row r="49" spans="1:8" x14ac:dyDescent="0.2">
      <c r="A49" s="11" t="s">
        <v>95</v>
      </c>
      <c r="B49" s="36">
        <v>0</v>
      </c>
      <c r="C49" s="36">
        <v>0</v>
      </c>
      <c r="D49" s="36">
        <f t="shared" si="0"/>
        <v>0</v>
      </c>
      <c r="E49" s="36">
        <v>0</v>
      </c>
      <c r="F49" s="36">
        <v>0</v>
      </c>
      <c r="G49" s="36">
        <f t="shared" si="1"/>
        <v>0</v>
      </c>
      <c r="H49" s="6">
        <v>5700</v>
      </c>
    </row>
    <row r="50" spans="1:8" x14ac:dyDescent="0.2">
      <c r="A50" s="11" t="s">
        <v>96</v>
      </c>
      <c r="B50" s="36">
        <v>0</v>
      </c>
      <c r="C50" s="36">
        <v>0</v>
      </c>
      <c r="D50" s="36">
        <f t="shared" si="0"/>
        <v>0</v>
      </c>
      <c r="E50" s="36">
        <v>0</v>
      </c>
      <c r="F50" s="36">
        <v>0</v>
      </c>
      <c r="G50" s="36">
        <f t="shared" si="1"/>
        <v>0</v>
      </c>
      <c r="H50" s="6">
        <v>5800</v>
      </c>
    </row>
    <row r="51" spans="1:8" x14ac:dyDescent="0.2">
      <c r="A51" s="11" t="s">
        <v>97</v>
      </c>
      <c r="B51" s="36">
        <v>0</v>
      </c>
      <c r="C51" s="36">
        <v>0</v>
      </c>
      <c r="D51" s="36">
        <f t="shared" si="0"/>
        <v>0</v>
      </c>
      <c r="E51" s="36">
        <v>0</v>
      </c>
      <c r="F51" s="36">
        <v>0</v>
      </c>
      <c r="G51" s="36">
        <f t="shared" si="1"/>
        <v>0</v>
      </c>
      <c r="H51" s="6">
        <v>5900</v>
      </c>
    </row>
    <row r="52" spans="1:8" x14ac:dyDescent="0.2">
      <c r="A52" s="9" t="s">
        <v>59</v>
      </c>
      <c r="B52" s="41">
        <f>SUM(B53:B55)</f>
        <v>1315393.46</v>
      </c>
      <c r="C52" s="41">
        <f>SUM(C53:C55)</f>
        <v>16668122.609999999</v>
      </c>
      <c r="D52" s="41">
        <f t="shared" si="0"/>
        <v>17983516.07</v>
      </c>
      <c r="E52" s="41">
        <f>SUM(E53:E55)</f>
        <v>14609993.09</v>
      </c>
      <c r="F52" s="41">
        <f>SUM(F53:F55)</f>
        <v>14609993.09</v>
      </c>
      <c r="G52" s="41">
        <f t="shared" si="1"/>
        <v>3373522.9800000004</v>
      </c>
      <c r="H52" s="10">
        <v>0</v>
      </c>
    </row>
    <row r="53" spans="1:8" x14ac:dyDescent="0.2">
      <c r="A53" s="11" t="s">
        <v>98</v>
      </c>
      <c r="B53" s="36">
        <v>0</v>
      </c>
      <c r="C53" s="36">
        <v>8892318.7799999993</v>
      </c>
      <c r="D53" s="36">
        <f t="shared" si="0"/>
        <v>8892318.7799999993</v>
      </c>
      <c r="E53" s="36">
        <v>6440261.8799999999</v>
      </c>
      <c r="F53" s="36">
        <v>6440261.8799999999</v>
      </c>
      <c r="G53" s="36">
        <f t="shared" si="1"/>
        <v>2452056.8999999994</v>
      </c>
      <c r="H53" s="6">
        <v>6100</v>
      </c>
    </row>
    <row r="54" spans="1:8" x14ac:dyDescent="0.2">
      <c r="A54" s="11" t="s">
        <v>99</v>
      </c>
      <c r="B54" s="36">
        <v>1315393.46</v>
      </c>
      <c r="C54" s="36">
        <v>7775803.8300000001</v>
      </c>
      <c r="D54" s="36">
        <f t="shared" si="0"/>
        <v>9091197.2899999991</v>
      </c>
      <c r="E54" s="36">
        <v>8169731.21</v>
      </c>
      <c r="F54" s="36">
        <v>8169731.21</v>
      </c>
      <c r="G54" s="36">
        <f t="shared" si="1"/>
        <v>921466.07999999914</v>
      </c>
      <c r="H54" s="6">
        <v>6200</v>
      </c>
    </row>
    <row r="55" spans="1:8" x14ac:dyDescent="0.2">
      <c r="A55" s="11" t="s">
        <v>100</v>
      </c>
      <c r="B55" s="36">
        <v>0</v>
      </c>
      <c r="C55" s="36">
        <v>0</v>
      </c>
      <c r="D55" s="36">
        <f t="shared" si="0"/>
        <v>0</v>
      </c>
      <c r="E55" s="36">
        <v>0</v>
      </c>
      <c r="F55" s="36">
        <v>0</v>
      </c>
      <c r="G55" s="36">
        <f t="shared" si="1"/>
        <v>0</v>
      </c>
      <c r="H55" s="6">
        <v>6300</v>
      </c>
    </row>
    <row r="56" spans="1:8" x14ac:dyDescent="0.2">
      <c r="A56" s="9" t="s">
        <v>120</v>
      </c>
      <c r="B56" s="41">
        <f>SUM(B57:B63)</f>
        <v>59285015</v>
      </c>
      <c r="C56" s="41">
        <f>SUM(C57:C63)</f>
        <v>-2035395.38</v>
      </c>
      <c r="D56" s="41">
        <f t="shared" si="0"/>
        <v>57249619.619999997</v>
      </c>
      <c r="E56" s="41">
        <f>SUM(E57:E63)</f>
        <v>0</v>
      </c>
      <c r="F56" s="41">
        <f>SUM(F57:F63)</f>
        <v>0</v>
      </c>
      <c r="G56" s="41">
        <f t="shared" si="1"/>
        <v>57249619.619999997</v>
      </c>
      <c r="H56" s="10">
        <v>0</v>
      </c>
    </row>
    <row r="57" spans="1:8" x14ac:dyDescent="0.2">
      <c r="A57" s="11" t="s">
        <v>127</v>
      </c>
      <c r="B57" s="36">
        <v>0</v>
      </c>
      <c r="C57" s="36">
        <v>0</v>
      </c>
      <c r="D57" s="36">
        <f t="shared" si="0"/>
        <v>0</v>
      </c>
      <c r="E57" s="36">
        <v>0</v>
      </c>
      <c r="F57" s="36">
        <v>0</v>
      </c>
      <c r="G57" s="36">
        <f t="shared" si="1"/>
        <v>0</v>
      </c>
      <c r="H57" s="6">
        <v>7100</v>
      </c>
    </row>
    <row r="58" spans="1:8" x14ac:dyDescent="0.2">
      <c r="A58" s="11" t="s">
        <v>101</v>
      </c>
      <c r="B58" s="36">
        <v>0</v>
      </c>
      <c r="C58" s="36">
        <v>0</v>
      </c>
      <c r="D58" s="36">
        <f t="shared" si="0"/>
        <v>0</v>
      </c>
      <c r="E58" s="36">
        <v>0</v>
      </c>
      <c r="F58" s="36">
        <v>0</v>
      </c>
      <c r="G58" s="36">
        <f t="shared" si="1"/>
        <v>0</v>
      </c>
      <c r="H58" s="6">
        <v>7200</v>
      </c>
    </row>
    <row r="59" spans="1:8" x14ac:dyDescent="0.2">
      <c r="A59" s="11" t="s">
        <v>102</v>
      </c>
      <c r="B59" s="36">
        <v>0</v>
      </c>
      <c r="C59" s="36">
        <v>0</v>
      </c>
      <c r="D59" s="36">
        <f t="shared" si="0"/>
        <v>0</v>
      </c>
      <c r="E59" s="36">
        <v>0</v>
      </c>
      <c r="F59" s="36">
        <v>0</v>
      </c>
      <c r="G59" s="36">
        <f t="shared" si="1"/>
        <v>0</v>
      </c>
      <c r="H59" s="6">
        <v>7300</v>
      </c>
    </row>
    <row r="60" spans="1:8" x14ac:dyDescent="0.2">
      <c r="A60" s="11" t="s">
        <v>103</v>
      </c>
      <c r="B60" s="36">
        <v>0</v>
      </c>
      <c r="C60" s="36">
        <v>0</v>
      </c>
      <c r="D60" s="36">
        <f t="shared" si="0"/>
        <v>0</v>
      </c>
      <c r="E60" s="36">
        <v>0</v>
      </c>
      <c r="F60" s="36">
        <v>0</v>
      </c>
      <c r="G60" s="36">
        <f t="shared" si="1"/>
        <v>0</v>
      </c>
      <c r="H60" s="6">
        <v>7400</v>
      </c>
    </row>
    <row r="61" spans="1:8" x14ac:dyDescent="0.2">
      <c r="A61" s="11" t="s">
        <v>104</v>
      </c>
      <c r="B61" s="36">
        <v>0</v>
      </c>
      <c r="C61" s="36">
        <v>0</v>
      </c>
      <c r="D61" s="36">
        <f t="shared" si="0"/>
        <v>0</v>
      </c>
      <c r="E61" s="36">
        <v>0</v>
      </c>
      <c r="F61" s="36">
        <v>0</v>
      </c>
      <c r="G61" s="36">
        <f t="shared" si="1"/>
        <v>0</v>
      </c>
      <c r="H61" s="6">
        <v>7500</v>
      </c>
    </row>
    <row r="62" spans="1:8" x14ac:dyDescent="0.2">
      <c r="A62" s="11" t="s">
        <v>105</v>
      </c>
      <c r="B62" s="36">
        <v>0</v>
      </c>
      <c r="C62" s="36">
        <v>0</v>
      </c>
      <c r="D62" s="36">
        <f t="shared" si="0"/>
        <v>0</v>
      </c>
      <c r="E62" s="36">
        <v>0</v>
      </c>
      <c r="F62" s="36">
        <v>0</v>
      </c>
      <c r="G62" s="36">
        <f t="shared" si="1"/>
        <v>0</v>
      </c>
      <c r="H62" s="6">
        <v>7600</v>
      </c>
    </row>
    <row r="63" spans="1:8" x14ac:dyDescent="0.2">
      <c r="A63" s="11" t="s">
        <v>106</v>
      </c>
      <c r="B63" s="36">
        <v>59285015</v>
      </c>
      <c r="C63" s="36">
        <v>-2035395.38</v>
      </c>
      <c r="D63" s="36">
        <f t="shared" si="0"/>
        <v>57249619.619999997</v>
      </c>
      <c r="E63" s="36">
        <v>0</v>
      </c>
      <c r="F63" s="36">
        <v>0</v>
      </c>
      <c r="G63" s="36">
        <f t="shared" si="1"/>
        <v>57249619.619999997</v>
      </c>
      <c r="H63" s="6">
        <v>7900</v>
      </c>
    </row>
    <row r="64" spans="1:8" x14ac:dyDescent="0.2">
      <c r="A64" s="9" t="s">
        <v>121</v>
      </c>
      <c r="B64" s="41">
        <f>SUM(B65:B67)</f>
        <v>0</v>
      </c>
      <c r="C64" s="41">
        <f>SUM(C65:C67)</f>
        <v>0</v>
      </c>
      <c r="D64" s="41">
        <f t="shared" si="0"/>
        <v>0</v>
      </c>
      <c r="E64" s="41">
        <f>SUM(E65:E67)</f>
        <v>0</v>
      </c>
      <c r="F64" s="41">
        <f>SUM(F65:F67)</f>
        <v>0</v>
      </c>
      <c r="G64" s="41">
        <f t="shared" si="1"/>
        <v>0</v>
      </c>
      <c r="H64" s="10">
        <v>0</v>
      </c>
    </row>
    <row r="65" spans="1:8" x14ac:dyDescent="0.2">
      <c r="A65" s="11" t="s">
        <v>36</v>
      </c>
      <c r="B65" s="36">
        <v>0</v>
      </c>
      <c r="C65" s="36">
        <v>0</v>
      </c>
      <c r="D65" s="36">
        <f t="shared" si="0"/>
        <v>0</v>
      </c>
      <c r="E65" s="36">
        <v>0</v>
      </c>
      <c r="F65" s="36">
        <v>0</v>
      </c>
      <c r="G65" s="36">
        <f t="shared" si="1"/>
        <v>0</v>
      </c>
      <c r="H65" s="6">
        <v>8100</v>
      </c>
    </row>
    <row r="66" spans="1:8" x14ac:dyDescent="0.2">
      <c r="A66" s="11" t="s">
        <v>37</v>
      </c>
      <c r="B66" s="36">
        <v>0</v>
      </c>
      <c r="C66" s="36">
        <v>0</v>
      </c>
      <c r="D66" s="36">
        <f t="shared" si="0"/>
        <v>0</v>
      </c>
      <c r="E66" s="36">
        <v>0</v>
      </c>
      <c r="F66" s="36">
        <v>0</v>
      </c>
      <c r="G66" s="36">
        <f t="shared" si="1"/>
        <v>0</v>
      </c>
      <c r="H66" s="6">
        <v>8300</v>
      </c>
    </row>
    <row r="67" spans="1:8" x14ac:dyDescent="0.2">
      <c r="A67" s="11" t="s">
        <v>38</v>
      </c>
      <c r="B67" s="36">
        <v>0</v>
      </c>
      <c r="C67" s="36">
        <v>0</v>
      </c>
      <c r="D67" s="36">
        <f t="shared" si="0"/>
        <v>0</v>
      </c>
      <c r="E67" s="36">
        <v>0</v>
      </c>
      <c r="F67" s="36">
        <v>0</v>
      </c>
      <c r="G67" s="36">
        <f t="shared" si="1"/>
        <v>0</v>
      </c>
      <c r="H67" s="6">
        <v>8500</v>
      </c>
    </row>
    <row r="68" spans="1:8" x14ac:dyDescent="0.2">
      <c r="A68" s="9" t="s">
        <v>60</v>
      </c>
      <c r="B68" s="41">
        <f>SUM(B69:B75)</f>
        <v>6800000</v>
      </c>
      <c r="C68" s="41">
        <f>SUM(C69:C75)</f>
        <v>0</v>
      </c>
      <c r="D68" s="41">
        <f t="shared" si="0"/>
        <v>6800000</v>
      </c>
      <c r="E68" s="41">
        <f>SUM(E69:E75)</f>
        <v>2111581.34</v>
      </c>
      <c r="F68" s="41">
        <f>SUM(F69:F75)</f>
        <v>2111581.34</v>
      </c>
      <c r="G68" s="41">
        <f t="shared" si="1"/>
        <v>4688418.66</v>
      </c>
      <c r="H68" s="10">
        <v>0</v>
      </c>
    </row>
    <row r="69" spans="1:8" x14ac:dyDescent="0.2">
      <c r="A69" s="11" t="s">
        <v>107</v>
      </c>
      <c r="B69" s="36">
        <v>6500000</v>
      </c>
      <c r="C69" s="36">
        <v>0</v>
      </c>
      <c r="D69" s="36">
        <f t="shared" ref="D69:D75" si="2">B69+C69</f>
        <v>6500000</v>
      </c>
      <c r="E69" s="36">
        <v>1950000</v>
      </c>
      <c r="F69" s="36">
        <v>1950000</v>
      </c>
      <c r="G69" s="36">
        <f t="shared" ref="G69:G75" si="3">D69-E69</f>
        <v>4550000</v>
      </c>
      <c r="H69" s="6">
        <v>9100</v>
      </c>
    </row>
    <row r="70" spans="1:8" x14ac:dyDescent="0.2">
      <c r="A70" s="11" t="s">
        <v>108</v>
      </c>
      <c r="B70" s="36">
        <v>300000</v>
      </c>
      <c r="C70" s="36">
        <v>0</v>
      </c>
      <c r="D70" s="36">
        <f t="shared" si="2"/>
        <v>300000</v>
      </c>
      <c r="E70" s="36">
        <v>161581.34</v>
      </c>
      <c r="F70" s="36">
        <v>161581.34</v>
      </c>
      <c r="G70" s="36">
        <f t="shared" si="3"/>
        <v>138418.66</v>
      </c>
      <c r="H70" s="6">
        <v>9200</v>
      </c>
    </row>
    <row r="71" spans="1:8" x14ac:dyDescent="0.2">
      <c r="A71" s="11" t="s">
        <v>109</v>
      </c>
      <c r="B71" s="36">
        <v>0</v>
      </c>
      <c r="C71" s="36">
        <v>0</v>
      </c>
      <c r="D71" s="36">
        <f t="shared" si="2"/>
        <v>0</v>
      </c>
      <c r="E71" s="36">
        <v>0</v>
      </c>
      <c r="F71" s="36">
        <v>0</v>
      </c>
      <c r="G71" s="36">
        <f t="shared" si="3"/>
        <v>0</v>
      </c>
      <c r="H71" s="6">
        <v>9300</v>
      </c>
    </row>
    <row r="72" spans="1:8" x14ac:dyDescent="0.2">
      <c r="A72" s="11" t="s">
        <v>110</v>
      </c>
      <c r="B72" s="36">
        <v>0</v>
      </c>
      <c r="C72" s="36">
        <v>0</v>
      </c>
      <c r="D72" s="36">
        <f t="shared" si="2"/>
        <v>0</v>
      </c>
      <c r="E72" s="36">
        <v>0</v>
      </c>
      <c r="F72" s="36">
        <v>0</v>
      </c>
      <c r="G72" s="36">
        <f t="shared" si="3"/>
        <v>0</v>
      </c>
      <c r="H72" s="6">
        <v>9400</v>
      </c>
    </row>
    <row r="73" spans="1:8" x14ac:dyDescent="0.2">
      <c r="A73" s="11" t="s">
        <v>111</v>
      </c>
      <c r="B73" s="36">
        <v>0</v>
      </c>
      <c r="C73" s="36">
        <v>0</v>
      </c>
      <c r="D73" s="36">
        <f t="shared" si="2"/>
        <v>0</v>
      </c>
      <c r="E73" s="36">
        <v>0</v>
      </c>
      <c r="F73" s="36">
        <v>0</v>
      </c>
      <c r="G73" s="36">
        <f t="shared" si="3"/>
        <v>0</v>
      </c>
      <c r="H73" s="6">
        <v>9500</v>
      </c>
    </row>
    <row r="74" spans="1:8" x14ac:dyDescent="0.2">
      <c r="A74" s="11" t="s">
        <v>112</v>
      </c>
      <c r="B74" s="36">
        <v>0</v>
      </c>
      <c r="C74" s="36">
        <v>0</v>
      </c>
      <c r="D74" s="36">
        <f t="shared" si="2"/>
        <v>0</v>
      </c>
      <c r="E74" s="36">
        <v>0</v>
      </c>
      <c r="F74" s="36">
        <v>0</v>
      </c>
      <c r="G74" s="36">
        <f t="shared" si="3"/>
        <v>0</v>
      </c>
      <c r="H74" s="6">
        <v>9600</v>
      </c>
    </row>
    <row r="75" spans="1:8" x14ac:dyDescent="0.2">
      <c r="A75" s="12" t="s">
        <v>113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122</v>
      </c>
      <c r="B76" s="39">
        <f t="shared" ref="B76:G76" si="4">SUM(B4+B12+B22+B32+B42+B52+B56+B64+B68)</f>
        <v>143947526</v>
      </c>
      <c r="C76" s="39">
        <f t="shared" si="4"/>
        <v>30960273.449999999</v>
      </c>
      <c r="D76" s="39">
        <f t="shared" si="4"/>
        <v>174907799.45000002</v>
      </c>
      <c r="E76" s="39">
        <f t="shared" si="4"/>
        <v>37073189.950000003</v>
      </c>
      <c r="F76" s="39">
        <f t="shared" si="4"/>
        <v>37073189.950000003</v>
      </c>
      <c r="G76" s="39">
        <f t="shared" si="4"/>
        <v>137834609.5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E23" sqref="E2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161</v>
      </c>
      <c r="B1" s="34"/>
      <c r="C1" s="34"/>
      <c r="D1" s="34"/>
      <c r="E1" s="34"/>
      <c r="F1" s="34"/>
      <c r="G1" s="35"/>
    </row>
    <row r="2" spans="1:7" x14ac:dyDescent="0.2">
      <c r="A2" s="19"/>
      <c r="B2" s="33" t="s">
        <v>56</v>
      </c>
      <c r="C2" s="34"/>
      <c r="D2" s="34"/>
      <c r="E2" s="34"/>
      <c r="F2" s="35"/>
      <c r="G2" s="28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41">
        <f t="shared" ref="B5:G5" si="0">SUM(B6:B13)</f>
        <v>49604526.980000004</v>
      </c>
      <c r="C5" s="41">
        <f t="shared" si="0"/>
        <v>8748351.5099999998</v>
      </c>
      <c r="D5" s="41">
        <f t="shared" si="0"/>
        <v>58352878.49000001</v>
      </c>
      <c r="E5" s="41">
        <f t="shared" si="0"/>
        <v>12071909.890000001</v>
      </c>
      <c r="F5" s="41">
        <f t="shared" si="0"/>
        <v>12071909.890000001</v>
      </c>
      <c r="G5" s="41">
        <f t="shared" si="0"/>
        <v>46280968.600000001</v>
      </c>
    </row>
    <row r="6" spans="1:7" x14ac:dyDescent="0.2">
      <c r="A6" s="17" t="s">
        <v>40</v>
      </c>
      <c r="B6" s="36">
        <v>0</v>
      </c>
      <c r="C6" s="36">
        <v>0</v>
      </c>
      <c r="D6" s="36">
        <f>B6+C6</f>
        <v>0</v>
      </c>
      <c r="E6" s="36">
        <v>0</v>
      </c>
      <c r="F6" s="36">
        <v>0</v>
      </c>
      <c r="G6" s="36">
        <f>D6-E6</f>
        <v>0</v>
      </c>
    </row>
    <row r="7" spans="1:7" x14ac:dyDescent="0.2">
      <c r="A7" s="17" t="s">
        <v>16</v>
      </c>
      <c r="B7" s="36">
        <v>679677.79</v>
      </c>
      <c r="C7" s="36">
        <v>88753.1</v>
      </c>
      <c r="D7" s="36">
        <f t="shared" ref="D7:D13" si="1">B7+C7</f>
        <v>768430.89</v>
      </c>
      <c r="E7" s="36">
        <v>143312.67000000001</v>
      </c>
      <c r="F7" s="36">
        <v>143312.67000000001</v>
      </c>
      <c r="G7" s="36">
        <f t="shared" ref="G7:G13" si="2">D7-E7</f>
        <v>625118.22</v>
      </c>
    </row>
    <row r="8" spans="1:7" x14ac:dyDescent="0.2">
      <c r="A8" s="17" t="s">
        <v>116</v>
      </c>
      <c r="B8" s="36">
        <v>17020042.18</v>
      </c>
      <c r="C8" s="36">
        <v>7370422.2999999998</v>
      </c>
      <c r="D8" s="36">
        <f t="shared" si="1"/>
        <v>24390464.48</v>
      </c>
      <c r="E8" s="36">
        <v>5066046.1500000004</v>
      </c>
      <c r="F8" s="36">
        <v>5066046.1500000004</v>
      </c>
      <c r="G8" s="36">
        <f t="shared" si="2"/>
        <v>19324418.329999998</v>
      </c>
    </row>
    <row r="9" spans="1:7" x14ac:dyDescent="0.2">
      <c r="A9" s="17" t="s">
        <v>3</v>
      </c>
      <c r="B9" s="36">
        <v>0</v>
      </c>
      <c r="C9" s="36">
        <v>0</v>
      </c>
      <c r="D9" s="36">
        <f t="shared" si="1"/>
        <v>0</v>
      </c>
      <c r="E9" s="36">
        <v>0</v>
      </c>
      <c r="F9" s="36">
        <v>0</v>
      </c>
      <c r="G9" s="36">
        <f t="shared" si="2"/>
        <v>0</v>
      </c>
    </row>
    <row r="10" spans="1:7" x14ac:dyDescent="0.2">
      <c r="A10" s="17" t="s">
        <v>22</v>
      </c>
      <c r="B10" s="36">
        <v>10832375.210000001</v>
      </c>
      <c r="C10" s="36">
        <v>860792.31999999995</v>
      </c>
      <c r="D10" s="36">
        <f t="shared" si="1"/>
        <v>11693167.530000001</v>
      </c>
      <c r="E10" s="36">
        <v>3115688.82</v>
      </c>
      <c r="F10" s="36">
        <v>3115688.82</v>
      </c>
      <c r="G10" s="36">
        <f t="shared" si="2"/>
        <v>8577478.7100000009</v>
      </c>
    </row>
    <row r="11" spans="1:7" x14ac:dyDescent="0.2">
      <c r="A11" s="17" t="s">
        <v>17</v>
      </c>
      <c r="B11" s="36">
        <v>0</v>
      </c>
      <c r="C11" s="36">
        <v>0</v>
      </c>
      <c r="D11" s="36">
        <f t="shared" si="1"/>
        <v>0</v>
      </c>
      <c r="E11" s="36">
        <v>0</v>
      </c>
      <c r="F11" s="36">
        <v>0</v>
      </c>
      <c r="G11" s="36">
        <f t="shared" si="2"/>
        <v>0</v>
      </c>
    </row>
    <row r="12" spans="1:7" x14ac:dyDescent="0.2">
      <c r="A12" s="17" t="s">
        <v>41</v>
      </c>
      <c r="B12" s="36">
        <v>18467890.77</v>
      </c>
      <c r="C12" s="36">
        <v>433269.29</v>
      </c>
      <c r="D12" s="36">
        <f t="shared" si="1"/>
        <v>18901160.059999999</v>
      </c>
      <c r="E12" s="36">
        <v>3253279.79</v>
      </c>
      <c r="F12" s="36">
        <v>3253279.79</v>
      </c>
      <c r="G12" s="36">
        <f t="shared" si="2"/>
        <v>15647880.27</v>
      </c>
    </row>
    <row r="13" spans="1:7" x14ac:dyDescent="0.2">
      <c r="A13" s="17" t="s">
        <v>18</v>
      </c>
      <c r="B13" s="36">
        <v>2604541.0299999998</v>
      </c>
      <c r="C13" s="36">
        <v>-4885.5</v>
      </c>
      <c r="D13" s="36">
        <f t="shared" si="1"/>
        <v>2599655.5299999998</v>
      </c>
      <c r="E13" s="36">
        <v>493582.46</v>
      </c>
      <c r="F13" s="36">
        <v>493582.46</v>
      </c>
      <c r="G13" s="36">
        <f t="shared" si="2"/>
        <v>2106073.0699999998</v>
      </c>
    </row>
    <row r="14" spans="1:7" x14ac:dyDescent="0.2">
      <c r="A14" s="17"/>
      <c r="B14" s="36"/>
      <c r="C14" s="36"/>
      <c r="D14" s="36"/>
      <c r="E14" s="36"/>
      <c r="F14" s="36"/>
      <c r="G14" s="36"/>
    </row>
    <row r="15" spans="1:7" x14ac:dyDescent="0.2">
      <c r="A15" s="5" t="s">
        <v>19</v>
      </c>
      <c r="B15" s="41">
        <f t="shared" ref="B15:G15" si="3">SUM(B16:B22)</f>
        <v>91104731.369999975</v>
      </c>
      <c r="C15" s="41">
        <f t="shared" si="3"/>
        <v>19472836.610000003</v>
      </c>
      <c r="D15" s="41">
        <f t="shared" si="3"/>
        <v>110577567.97999999</v>
      </c>
      <c r="E15" s="41">
        <f t="shared" si="3"/>
        <v>24604472.660000004</v>
      </c>
      <c r="F15" s="41">
        <f t="shared" si="3"/>
        <v>24604472.660000004</v>
      </c>
      <c r="G15" s="41">
        <f t="shared" si="3"/>
        <v>85973095.319999993</v>
      </c>
    </row>
    <row r="16" spans="1:7" x14ac:dyDescent="0.2">
      <c r="A16" s="17" t="s">
        <v>42</v>
      </c>
      <c r="B16" s="36">
        <v>400000</v>
      </c>
      <c r="C16" s="36">
        <v>0</v>
      </c>
      <c r="D16" s="36">
        <f>B16+C16</f>
        <v>400000</v>
      </c>
      <c r="E16" s="36">
        <v>0</v>
      </c>
      <c r="F16" s="36">
        <v>0</v>
      </c>
      <c r="G16" s="36">
        <f t="shared" ref="G16:G22" si="4">D16-E16</f>
        <v>400000</v>
      </c>
    </row>
    <row r="17" spans="1:7" x14ac:dyDescent="0.2">
      <c r="A17" s="17" t="s">
        <v>27</v>
      </c>
      <c r="B17" s="36">
        <v>74585350.629999995</v>
      </c>
      <c r="C17" s="36">
        <v>19523132.510000002</v>
      </c>
      <c r="D17" s="36">
        <f t="shared" ref="D17:D22" si="5">B17+C17</f>
        <v>94108483.140000001</v>
      </c>
      <c r="E17" s="36">
        <v>21321442.870000001</v>
      </c>
      <c r="F17" s="36">
        <v>21321442.870000001</v>
      </c>
      <c r="G17" s="36">
        <f t="shared" si="4"/>
        <v>72787040.269999996</v>
      </c>
    </row>
    <row r="18" spans="1:7" x14ac:dyDescent="0.2">
      <c r="A18" s="17" t="s">
        <v>20</v>
      </c>
      <c r="B18" s="36">
        <v>0</v>
      </c>
      <c r="C18" s="36">
        <v>0</v>
      </c>
      <c r="D18" s="36">
        <f t="shared" si="5"/>
        <v>0</v>
      </c>
      <c r="E18" s="36">
        <v>0</v>
      </c>
      <c r="F18" s="36">
        <v>0</v>
      </c>
      <c r="G18" s="36">
        <f t="shared" si="4"/>
        <v>0</v>
      </c>
    </row>
    <row r="19" spans="1:7" x14ac:dyDescent="0.2">
      <c r="A19" s="17" t="s">
        <v>43</v>
      </c>
      <c r="B19" s="36">
        <v>3518869.55</v>
      </c>
      <c r="C19" s="36">
        <v>0.14000000000000001</v>
      </c>
      <c r="D19" s="36">
        <f t="shared" si="5"/>
        <v>3518869.69</v>
      </c>
      <c r="E19" s="36">
        <v>669816.71</v>
      </c>
      <c r="F19" s="36">
        <v>669816.71</v>
      </c>
      <c r="G19" s="36">
        <f t="shared" si="4"/>
        <v>2849052.98</v>
      </c>
    </row>
    <row r="20" spans="1:7" x14ac:dyDescent="0.2">
      <c r="A20" s="17" t="s">
        <v>44</v>
      </c>
      <c r="B20" s="36">
        <v>4092627.49</v>
      </c>
      <c r="C20" s="36">
        <v>-50296.04</v>
      </c>
      <c r="D20" s="36">
        <f t="shared" si="5"/>
        <v>4042331.45</v>
      </c>
      <c r="E20" s="36">
        <v>800976.51</v>
      </c>
      <c r="F20" s="36">
        <v>800976.51</v>
      </c>
      <c r="G20" s="36">
        <f t="shared" si="4"/>
        <v>3241354.9400000004</v>
      </c>
    </row>
    <row r="21" spans="1:7" x14ac:dyDescent="0.2">
      <c r="A21" s="17" t="s">
        <v>45</v>
      </c>
      <c r="B21" s="36">
        <v>8107070.5700000003</v>
      </c>
      <c r="C21" s="36">
        <v>0</v>
      </c>
      <c r="D21" s="36">
        <f t="shared" si="5"/>
        <v>8107070.5700000003</v>
      </c>
      <c r="E21" s="36">
        <v>1735766.82</v>
      </c>
      <c r="F21" s="36">
        <v>1735766.82</v>
      </c>
      <c r="G21" s="36">
        <f t="shared" si="4"/>
        <v>6371303.75</v>
      </c>
    </row>
    <row r="22" spans="1:7" x14ac:dyDescent="0.2">
      <c r="A22" s="17" t="s">
        <v>4</v>
      </c>
      <c r="B22" s="36">
        <v>400813.13</v>
      </c>
      <c r="C22" s="36">
        <v>0</v>
      </c>
      <c r="D22" s="36">
        <f t="shared" si="5"/>
        <v>400813.13</v>
      </c>
      <c r="E22" s="36">
        <v>76469.75</v>
      </c>
      <c r="F22" s="36">
        <v>76469.75</v>
      </c>
      <c r="G22" s="36">
        <f t="shared" si="4"/>
        <v>324343.38</v>
      </c>
    </row>
    <row r="23" spans="1:7" x14ac:dyDescent="0.2">
      <c r="A23" s="17"/>
      <c r="B23" s="36"/>
      <c r="C23" s="36"/>
      <c r="D23" s="36"/>
      <c r="E23" s="36"/>
      <c r="F23" s="36"/>
      <c r="G23" s="36"/>
    </row>
    <row r="24" spans="1:7" x14ac:dyDescent="0.2">
      <c r="A24" s="5" t="s">
        <v>46</v>
      </c>
      <c r="B24" s="41">
        <f t="shared" ref="B24:G24" si="6">SUM(B25:B33)</f>
        <v>3238267.65</v>
      </c>
      <c r="C24" s="41">
        <f t="shared" si="6"/>
        <v>2739085.33</v>
      </c>
      <c r="D24" s="41">
        <f t="shared" si="6"/>
        <v>5977352.9800000004</v>
      </c>
      <c r="E24" s="41">
        <f t="shared" si="6"/>
        <v>396807.4</v>
      </c>
      <c r="F24" s="41">
        <f t="shared" si="6"/>
        <v>396807.4</v>
      </c>
      <c r="G24" s="41">
        <f t="shared" si="6"/>
        <v>5580545.5800000001</v>
      </c>
    </row>
    <row r="25" spans="1:7" x14ac:dyDescent="0.2">
      <c r="A25" s="17" t="s">
        <v>28</v>
      </c>
      <c r="B25" s="36">
        <v>1298016.9099999999</v>
      </c>
      <c r="C25" s="36">
        <v>59085.33</v>
      </c>
      <c r="D25" s="36">
        <f>B25+C25</f>
        <v>1357102.24</v>
      </c>
      <c r="E25" s="36">
        <v>219210.6</v>
      </c>
      <c r="F25" s="36">
        <v>219210.6</v>
      </c>
      <c r="G25" s="36">
        <f t="shared" ref="G25:G33" si="7">D25-E25</f>
        <v>1137891.6399999999</v>
      </c>
    </row>
    <row r="26" spans="1:7" x14ac:dyDescent="0.2">
      <c r="A26" s="17" t="s">
        <v>23</v>
      </c>
      <c r="B26" s="36">
        <v>1940250.74</v>
      </c>
      <c r="C26" s="36">
        <v>2680000</v>
      </c>
      <c r="D26" s="36">
        <f t="shared" ref="D26:D33" si="8">B26+C26</f>
        <v>4620250.74</v>
      </c>
      <c r="E26" s="36">
        <v>177596.79999999999</v>
      </c>
      <c r="F26" s="36">
        <v>177596.79999999999</v>
      </c>
      <c r="G26" s="36">
        <f t="shared" si="7"/>
        <v>4442653.9400000004</v>
      </c>
    </row>
    <row r="27" spans="1:7" x14ac:dyDescent="0.2">
      <c r="A27" s="17" t="s">
        <v>29</v>
      </c>
      <c r="B27" s="36">
        <v>0</v>
      </c>
      <c r="C27" s="36">
        <v>0</v>
      </c>
      <c r="D27" s="36">
        <f t="shared" si="8"/>
        <v>0</v>
      </c>
      <c r="E27" s="36">
        <v>0</v>
      </c>
      <c r="F27" s="36">
        <v>0</v>
      </c>
      <c r="G27" s="36">
        <f t="shared" si="7"/>
        <v>0</v>
      </c>
    </row>
    <row r="28" spans="1:7" x14ac:dyDescent="0.2">
      <c r="A28" s="17" t="s">
        <v>47</v>
      </c>
      <c r="B28" s="36">
        <v>0</v>
      </c>
      <c r="C28" s="36">
        <v>0</v>
      </c>
      <c r="D28" s="36">
        <f t="shared" si="8"/>
        <v>0</v>
      </c>
      <c r="E28" s="36">
        <v>0</v>
      </c>
      <c r="F28" s="36">
        <v>0</v>
      </c>
      <c r="G28" s="36">
        <f t="shared" si="7"/>
        <v>0</v>
      </c>
    </row>
    <row r="29" spans="1:7" x14ac:dyDescent="0.2">
      <c r="A29" s="17" t="s">
        <v>21</v>
      </c>
      <c r="B29" s="36">
        <v>0</v>
      </c>
      <c r="C29" s="36">
        <v>0</v>
      </c>
      <c r="D29" s="36">
        <f t="shared" si="8"/>
        <v>0</v>
      </c>
      <c r="E29" s="36">
        <v>0</v>
      </c>
      <c r="F29" s="36">
        <v>0</v>
      </c>
      <c r="G29" s="36">
        <f t="shared" si="7"/>
        <v>0</v>
      </c>
    </row>
    <row r="30" spans="1:7" x14ac:dyDescent="0.2">
      <c r="A30" s="17" t="s">
        <v>5</v>
      </c>
      <c r="B30" s="36">
        <v>0</v>
      </c>
      <c r="C30" s="36">
        <v>0</v>
      </c>
      <c r="D30" s="36">
        <f t="shared" si="8"/>
        <v>0</v>
      </c>
      <c r="E30" s="36">
        <v>0</v>
      </c>
      <c r="F30" s="36">
        <v>0</v>
      </c>
      <c r="G30" s="36">
        <f t="shared" si="7"/>
        <v>0</v>
      </c>
    </row>
    <row r="31" spans="1:7" x14ac:dyDescent="0.2">
      <c r="A31" s="17" t="s">
        <v>6</v>
      </c>
      <c r="B31" s="36">
        <v>0</v>
      </c>
      <c r="C31" s="36">
        <v>0</v>
      </c>
      <c r="D31" s="36">
        <f t="shared" si="8"/>
        <v>0</v>
      </c>
      <c r="E31" s="36">
        <v>0</v>
      </c>
      <c r="F31" s="36">
        <v>0</v>
      </c>
      <c r="G31" s="36">
        <f t="shared" si="7"/>
        <v>0</v>
      </c>
    </row>
    <row r="32" spans="1:7" x14ac:dyDescent="0.2">
      <c r="A32" s="17" t="s">
        <v>48</v>
      </c>
      <c r="B32" s="36">
        <v>0</v>
      </c>
      <c r="C32" s="36">
        <v>0</v>
      </c>
      <c r="D32" s="36">
        <f t="shared" si="8"/>
        <v>0</v>
      </c>
      <c r="E32" s="36">
        <v>0</v>
      </c>
      <c r="F32" s="36">
        <v>0</v>
      </c>
      <c r="G32" s="36">
        <f t="shared" si="7"/>
        <v>0</v>
      </c>
    </row>
    <row r="33" spans="1:7" x14ac:dyDescent="0.2">
      <c r="A33" s="17" t="s">
        <v>30</v>
      </c>
      <c r="B33" s="36">
        <v>0</v>
      </c>
      <c r="C33" s="36">
        <v>0</v>
      </c>
      <c r="D33" s="36">
        <f t="shared" si="8"/>
        <v>0</v>
      </c>
      <c r="E33" s="36">
        <v>0</v>
      </c>
      <c r="F33" s="36">
        <v>0</v>
      </c>
      <c r="G33" s="36">
        <f t="shared" si="7"/>
        <v>0</v>
      </c>
    </row>
    <row r="34" spans="1:7" x14ac:dyDescent="0.2">
      <c r="A34" s="17"/>
      <c r="B34" s="36"/>
      <c r="C34" s="36"/>
      <c r="D34" s="36"/>
      <c r="E34" s="36"/>
      <c r="F34" s="36"/>
      <c r="G34" s="36"/>
    </row>
    <row r="35" spans="1:7" x14ac:dyDescent="0.2">
      <c r="A35" s="5" t="s">
        <v>31</v>
      </c>
      <c r="B35" s="41">
        <f t="shared" ref="B35:G35" si="9">SUM(B36:B39)</f>
        <v>0</v>
      </c>
      <c r="C35" s="41">
        <f t="shared" si="9"/>
        <v>0</v>
      </c>
      <c r="D35" s="41">
        <f t="shared" si="9"/>
        <v>0</v>
      </c>
      <c r="E35" s="41">
        <f t="shared" si="9"/>
        <v>0</v>
      </c>
      <c r="F35" s="41">
        <f t="shared" si="9"/>
        <v>0</v>
      </c>
      <c r="G35" s="41">
        <f t="shared" si="9"/>
        <v>0</v>
      </c>
    </row>
    <row r="36" spans="1:7" x14ac:dyDescent="0.2">
      <c r="A36" s="17" t="s">
        <v>49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 t="shared" ref="G36:G39" si="10">D36-E36</f>
        <v>0</v>
      </c>
    </row>
    <row r="37" spans="1:7" ht="11.25" customHeight="1" x14ac:dyDescent="0.2">
      <c r="A37" s="17" t="s">
        <v>24</v>
      </c>
      <c r="B37" s="36">
        <v>0</v>
      </c>
      <c r="C37" s="36">
        <v>0</v>
      </c>
      <c r="D37" s="36">
        <f t="shared" ref="D37:D39" si="11">B37+C37</f>
        <v>0</v>
      </c>
      <c r="E37" s="36">
        <v>0</v>
      </c>
      <c r="F37" s="36">
        <v>0</v>
      </c>
      <c r="G37" s="36">
        <f t="shared" si="10"/>
        <v>0</v>
      </c>
    </row>
    <row r="38" spans="1:7" x14ac:dyDescent="0.2">
      <c r="A38" s="17" t="s">
        <v>32</v>
      </c>
      <c r="B38" s="36">
        <v>0</v>
      </c>
      <c r="C38" s="36">
        <v>0</v>
      </c>
      <c r="D38" s="36">
        <f t="shared" si="11"/>
        <v>0</v>
      </c>
      <c r="E38" s="36">
        <v>0</v>
      </c>
      <c r="F38" s="36">
        <v>0</v>
      </c>
      <c r="G38" s="36">
        <f t="shared" si="10"/>
        <v>0</v>
      </c>
    </row>
    <row r="39" spans="1:7" x14ac:dyDescent="0.2">
      <c r="A39" s="17" t="s">
        <v>7</v>
      </c>
      <c r="B39" s="36">
        <v>0</v>
      </c>
      <c r="C39" s="36">
        <v>0</v>
      </c>
      <c r="D39" s="36">
        <f t="shared" si="11"/>
        <v>0</v>
      </c>
      <c r="E39" s="36">
        <v>0</v>
      </c>
      <c r="F39" s="36">
        <v>0</v>
      </c>
      <c r="G39" s="36">
        <f t="shared" si="10"/>
        <v>0</v>
      </c>
    </row>
    <row r="40" spans="1:7" x14ac:dyDescent="0.2">
      <c r="A40" s="17"/>
      <c r="B40" s="36"/>
      <c r="C40" s="36"/>
      <c r="D40" s="36"/>
      <c r="E40" s="36"/>
      <c r="F40" s="36"/>
      <c r="G40" s="36"/>
    </row>
    <row r="41" spans="1:7" x14ac:dyDescent="0.2">
      <c r="A41" s="8" t="s">
        <v>122</v>
      </c>
      <c r="B41" s="37">
        <f t="shared" ref="B41:G41" si="12">SUM(B35+B24+B15+B5)</f>
        <v>143947526</v>
      </c>
      <c r="C41" s="37">
        <f t="shared" si="12"/>
        <v>30960273.450000003</v>
      </c>
      <c r="D41" s="37">
        <f t="shared" si="12"/>
        <v>174907799.44999999</v>
      </c>
      <c r="E41" s="37">
        <f t="shared" si="12"/>
        <v>37073189.950000003</v>
      </c>
      <c r="F41" s="37">
        <f t="shared" si="12"/>
        <v>37073189.950000003</v>
      </c>
      <c r="G41" s="37">
        <f t="shared" si="12"/>
        <v>137834609.5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2026-04-28T18:23:19Z</cp:lastPrinted>
  <dcterms:created xsi:type="dcterms:W3CDTF">2014-02-10T03:37:14Z</dcterms:created>
  <dcterms:modified xsi:type="dcterms:W3CDTF">2026-04-28T19:42:36Z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